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k\Desktop\Exam 6\Section Notes\"/>
    </mc:Choice>
  </mc:AlternateContent>
  <xr:revisionPtr revIDLastSave="0" documentId="13_ncr:1_{2E377C44-E0BB-4264-B128-3AD9BBC0D17B}" xr6:coauthVersionLast="46" xr6:coauthVersionMax="46" xr10:uidLastSave="{00000000-0000-0000-0000-000000000000}"/>
  <bookViews>
    <workbookView xWindow="28680" yWindow="-120" windowWidth="29040" windowHeight="16440" xr2:uid="{B89646D9-08E7-4C96-A681-0711D31CC5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s="1"/>
  <c r="E16" i="1"/>
  <c r="E17" i="1" s="1"/>
  <c r="F16" i="1"/>
  <c r="G16" i="1"/>
  <c r="G17" i="1" s="1"/>
  <c r="C16" i="1"/>
  <c r="C17" i="1" s="1"/>
  <c r="F17" i="1"/>
  <c r="H14" i="1"/>
  <c r="H6" i="1"/>
  <c r="H9" i="1" s="1"/>
  <c r="H10" i="1" s="1"/>
  <c r="H11" i="1" s="1"/>
  <c r="H12" i="1" s="1"/>
  <c r="C14" i="1"/>
  <c r="E14" i="1"/>
  <c r="F14" i="1"/>
  <c r="G14" i="1"/>
  <c r="D14" i="1"/>
  <c r="G6" i="1"/>
  <c r="G9" i="1" s="1"/>
  <c r="G10" i="1" s="1"/>
  <c r="F6" i="1"/>
  <c r="F9" i="1" s="1"/>
  <c r="F10" i="1" s="1"/>
  <c r="E4" i="1"/>
  <c r="E6" i="1" s="1"/>
  <c r="E9" i="1" s="1"/>
  <c r="E10" i="1" s="1"/>
  <c r="D4" i="1"/>
  <c r="D6" i="1" s="1"/>
  <c r="D9" i="1" s="1"/>
  <c r="D10" i="1" s="1"/>
  <c r="C4" i="1"/>
  <c r="H16" i="1" l="1"/>
  <c r="H17" i="1" s="1"/>
  <c r="C18" i="1"/>
  <c r="H18" i="1"/>
  <c r="H19" i="1" s="1"/>
  <c r="D11" i="1"/>
  <c r="D12" i="1" s="1"/>
  <c r="G11" i="1"/>
  <c r="E11" i="1"/>
  <c r="E12" i="1" s="1"/>
  <c r="F11" i="1"/>
  <c r="F12" i="1" s="1"/>
  <c r="C6" i="1"/>
  <c r="C9" i="1" s="1"/>
  <c r="C10" i="1" s="1"/>
  <c r="F18" i="1" l="1"/>
  <c r="F19" i="1" s="1"/>
  <c r="G12" i="1"/>
  <c r="G18" i="1"/>
  <c r="G19" i="1" s="1"/>
  <c r="E18" i="1"/>
  <c r="E19" i="1" s="1"/>
  <c r="C11" i="1"/>
  <c r="C12" i="1" l="1"/>
  <c r="C19" i="1" s="1"/>
  <c r="D18" i="1"/>
  <c r="D19" i="1" s="1"/>
</calcChain>
</file>

<file path=xl/sharedStrings.xml><?xml version="1.0" encoding="utf-8"?>
<sst xmlns="http://schemas.openxmlformats.org/spreadsheetml/2006/main" count="44" uniqueCount="40">
  <si>
    <t>ABC</t>
  </si>
  <si>
    <t>DEF</t>
  </si>
  <si>
    <t>GHI</t>
  </si>
  <si>
    <t>CPG</t>
  </si>
  <si>
    <t>Total recoverables</t>
  </si>
  <si>
    <t>Amounts due to reinsurers</t>
  </si>
  <si>
    <t>Net Recoverables</t>
  </si>
  <si>
    <t>CAT Rec Qing for Coll Def</t>
  </si>
  <si>
    <t>Net Recoverables Subject to Coll reqs</t>
  </si>
  <si>
    <t xml:space="preserve">% collateral required </t>
  </si>
  <si>
    <t xml:space="preserve">Collateral </t>
  </si>
  <si>
    <t>% of collateral requirement met</t>
  </si>
  <si>
    <t>credit for collateral</t>
  </si>
  <si>
    <t>17+18</t>
  </si>
  <si>
    <t>Line(s)</t>
  </si>
  <si>
    <t>20+21+22+24</t>
  </si>
  <si>
    <t>15 = sum(7:14)</t>
  </si>
  <si>
    <t>% Collateral</t>
  </si>
  <si>
    <t>Recoverables on Paid Loss and LAE &gt; 90 days overdue</t>
  </si>
  <si>
    <t>Provision for Reinsurance Due to Overdue Balances and Amounts in Dispute</t>
  </si>
  <si>
    <t>Total Provision</t>
  </si>
  <si>
    <t>62+65</t>
  </si>
  <si>
    <t>Provision for Late if not slow-paying</t>
  </si>
  <si>
    <t>Alternate provision if slow-paying</t>
  </si>
  <si>
    <t>CPG_slow</t>
  </si>
  <si>
    <t>&lt;--Depends on rating. Must post 100% at 6 down to 0% at 1.</t>
  </si>
  <si>
    <t>&lt;--Can include named FL hurricanes, apparently? Probably not testable</t>
  </si>
  <si>
    <t>&lt;--Capped at 100%</t>
  </si>
  <si>
    <t>&lt;--Can't be negative</t>
  </si>
  <si>
    <t>&lt;--Includes all late, both disputed and non</t>
  </si>
  <si>
    <t>&lt;--Funds Held, Beneficiary Trusts, Letters of Credit, and Other</t>
  </si>
  <si>
    <t>Description</t>
  </si>
  <si>
    <t>NOT slow-paying?</t>
  </si>
  <si>
    <t>Yes</t>
  </si>
  <si>
    <t>No</t>
  </si>
  <si>
    <t>Collateral Provision</t>
  </si>
  <si>
    <r>
      <t xml:space="preserve">If slow-paying, net unsecured recoverable </t>
    </r>
    <r>
      <rPr>
        <b/>
        <sz val="11"/>
        <color theme="1"/>
        <rFont val="Calibri"/>
        <family val="2"/>
        <scheme val="minor"/>
      </rPr>
      <t>for which credit is allowed</t>
    </r>
  </si>
  <si>
    <t>&lt;--Note difference from Authorized case</t>
  </si>
  <si>
    <t>Wiki_1</t>
  </si>
  <si>
    <t>45+47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</si>
</sst>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44" fontId="0" fillId="2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44" fontId="0" fillId="0" borderId="0" xfId="1" applyFont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2" fillId="4" borderId="0" xfId="0" applyFont="1" applyFill="1" applyAlignment="1">
      <alignment horizontal="right"/>
    </xf>
    <xf numFmtId="44" fontId="2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right"/>
    </xf>
    <xf numFmtId="4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AC61-535C-41A9-9496-2C3D78A13AD2}">
  <dimension ref="A1:I19"/>
  <sheetViews>
    <sheetView tabSelected="1" workbookViewId="0">
      <selection activeCell="L13" sqref="L13"/>
    </sheetView>
  </sheetViews>
  <sheetFormatPr defaultRowHeight="15" x14ac:dyDescent="0.25"/>
  <cols>
    <col min="1" max="1" width="69.7109375" bestFit="1" customWidth="1"/>
    <col min="2" max="2" width="13.7109375" bestFit="1" customWidth="1"/>
  </cols>
  <sheetData>
    <row r="1" spans="1:9" x14ac:dyDescent="0.25">
      <c r="A1" s="9" t="s">
        <v>31</v>
      </c>
      <c r="B1" s="10" t="s">
        <v>14</v>
      </c>
      <c r="C1" s="10" t="s">
        <v>0</v>
      </c>
      <c r="D1" s="10" t="s">
        <v>1</v>
      </c>
      <c r="E1" s="10" t="s">
        <v>2</v>
      </c>
      <c r="F1" s="10" t="s">
        <v>38</v>
      </c>
      <c r="G1" s="10" t="s">
        <v>3</v>
      </c>
      <c r="H1" s="10" t="s">
        <v>24</v>
      </c>
    </row>
    <row r="2" spans="1:9" x14ac:dyDescent="0.25">
      <c r="A2" s="2" t="s">
        <v>4</v>
      </c>
      <c r="B2" s="8" t="s">
        <v>16</v>
      </c>
      <c r="C2" s="3">
        <v>121</v>
      </c>
      <c r="D2" s="3">
        <v>52</v>
      </c>
      <c r="E2" s="3">
        <v>3</v>
      </c>
      <c r="F2" s="3"/>
      <c r="G2" s="3"/>
      <c r="H2" s="3"/>
    </row>
    <row r="3" spans="1:9" x14ac:dyDescent="0.25">
      <c r="A3" s="4" t="s">
        <v>5</v>
      </c>
      <c r="B3" s="1" t="s">
        <v>13</v>
      </c>
      <c r="C3" s="5">
        <v>37</v>
      </c>
      <c r="D3" s="5">
        <v>11</v>
      </c>
      <c r="E3" s="5">
        <v>9</v>
      </c>
      <c r="F3" s="5"/>
      <c r="G3" s="5"/>
      <c r="H3" s="5"/>
    </row>
    <row r="4" spans="1:9" x14ac:dyDescent="0.25">
      <c r="A4" s="2" t="s">
        <v>6</v>
      </c>
      <c r="B4" s="8">
        <v>19</v>
      </c>
      <c r="C4" s="3">
        <f>C2-C3</f>
        <v>84</v>
      </c>
      <c r="D4" s="3">
        <f t="shared" ref="D4:E4" si="0">D2-D3</f>
        <v>41</v>
      </c>
      <c r="E4" s="3">
        <f t="shared" si="0"/>
        <v>-6</v>
      </c>
      <c r="F4" s="3">
        <v>150</v>
      </c>
      <c r="G4" s="3">
        <v>5</v>
      </c>
      <c r="H4" s="3">
        <v>5</v>
      </c>
    </row>
    <row r="5" spans="1:9" x14ac:dyDescent="0.25">
      <c r="A5" s="4" t="s">
        <v>7</v>
      </c>
      <c r="B5" s="1">
        <v>57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t="s">
        <v>26</v>
      </c>
    </row>
    <row r="6" spans="1:9" x14ac:dyDescent="0.25">
      <c r="A6" s="4" t="s">
        <v>8</v>
      </c>
      <c r="B6" s="1">
        <v>58</v>
      </c>
      <c r="C6" s="5">
        <f>C4-C5</f>
        <v>84</v>
      </c>
      <c r="D6" s="5">
        <f t="shared" ref="D6:F6" si="1">D4-D5</f>
        <v>41</v>
      </c>
      <c r="E6" s="5">
        <f t="shared" si="1"/>
        <v>-6</v>
      </c>
      <c r="F6" s="5">
        <f t="shared" si="1"/>
        <v>150</v>
      </c>
      <c r="G6" s="5">
        <f>G4-G5</f>
        <v>5</v>
      </c>
      <c r="H6" s="5">
        <f>H4-H5</f>
        <v>5</v>
      </c>
    </row>
    <row r="7" spans="1:9" x14ac:dyDescent="0.25">
      <c r="A7" s="4" t="s">
        <v>9</v>
      </c>
      <c r="B7" s="1">
        <v>56</v>
      </c>
      <c r="C7" s="6">
        <v>0.2</v>
      </c>
      <c r="D7" s="6">
        <v>0.1</v>
      </c>
      <c r="E7" s="6">
        <v>0.1</v>
      </c>
      <c r="F7" s="6">
        <v>0.3</v>
      </c>
      <c r="G7" s="6">
        <v>0.2</v>
      </c>
      <c r="H7" s="6">
        <v>0.2</v>
      </c>
      <c r="I7" t="s">
        <v>25</v>
      </c>
    </row>
    <row r="8" spans="1:9" x14ac:dyDescent="0.25">
      <c r="A8" s="4" t="s">
        <v>10</v>
      </c>
      <c r="B8" s="1" t="s">
        <v>15</v>
      </c>
      <c r="C8" s="5">
        <v>15</v>
      </c>
      <c r="D8" s="5">
        <v>62</v>
      </c>
      <c r="E8" s="5">
        <v>0</v>
      </c>
      <c r="F8" s="5">
        <v>36</v>
      </c>
      <c r="G8" s="5">
        <v>0.75</v>
      </c>
      <c r="H8" s="5">
        <v>0.75</v>
      </c>
      <c r="I8" t="s">
        <v>30</v>
      </c>
    </row>
    <row r="9" spans="1:9" x14ac:dyDescent="0.25">
      <c r="A9" s="4" t="s">
        <v>17</v>
      </c>
      <c r="B9" s="1">
        <v>60</v>
      </c>
      <c r="C9" s="6">
        <f>C8/C6</f>
        <v>0.17857142857142858</v>
      </c>
      <c r="D9" s="6">
        <f t="shared" ref="D9:G9" si="2">D8/D6</f>
        <v>1.5121951219512195</v>
      </c>
      <c r="E9" s="6">
        <f t="shared" si="2"/>
        <v>0</v>
      </c>
      <c r="F9" s="6">
        <f t="shared" si="2"/>
        <v>0.24</v>
      </c>
      <c r="G9" s="6">
        <f t="shared" si="2"/>
        <v>0.15</v>
      </c>
      <c r="H9" s="6">
        <f t="shared" ref="H9" si="3">H8/H6</f>
        <v>0.15</v>
      </c>
    </row>
    <row r="10" spans="1:9" x14ac:dyDescent="0.25">
      <c r="A10" s="4" t="s">
        <v>11</v>
      </c>
      <c r="B10" s="1">
        <v>61</v>
      </c>
      <c r="C10" s="6">
        <f>MIN(100%,C9/C7)</f>
        <v>0.89285714285714279</v>
      </c>
      <c r="D10" s="6">
        <f t="shared" ref="D10:G10" si="4">MIN(100%,D9/D7)</f>
        <v>1</v>
      </c>
      <c r="E10" s="6">
        <f t="shared" si="4"/>
        <v>0</v>
      </c>
      <c r="F10" s="6">
        <f t="shared" si="4"/>
        <v>0.8</v>
      </c>
      <c r="G10" s="6">
        <f t="shared" si="4"/>
        <v>0.74999999999999989</v>
      </c>
      <c r="H10" s="6">
        <f t="shared" ref="H10" si="5">MIN(100%,H9/H7)</f>
        <v>0.74999999999999989</v>
      </c>
      <c r="I10" t="s">
        <v>27</v>
      </c>
    </row>
    <row r="11" spans="1:9" x14ac:dyDescent="0.25">
      <c r="A11" s="4" t="s">
        <v>12</v>
      </c>
      <c r="B11" s="1">
        <v>63</v>
      </c>
      <c r="C11" s="5">
        <f>C5+C6*C10</f>
        <v>75</v>
      </c>
      <c r="D11" s="5">
        <f>D5+D6*D10</f>
        <v>41</v>
      </c>
      <c r="E11" s="5">
        <f>E5+E6*E10</f>
        <v>0</v>
      </c>
      <c r="F11" s="5">
        <f>F5+F6*F10</f>
        <v>120</v>
      </c>
      <c r="G11" s="5">
        <f>G5+G6*G10</f>
        <v>3.7499999999999996</v>
      </c>
      <c r="H11" s="5">
        <f>H5+H6*H10</f>
        <v>3.7499999999999996</v>
      </c>
    </row>
    <row r="12" spans="1:9" x14ac:dyDescent="0.25">
      <c r="A12" s="13" t="s">
        <v>35</v>
      </c>
      <c r="B12" s="15">
        <v>64</v>
      </c>
      <c r="C12" s="14">
        <f>MAX(C4-C11,0)</f>
        <v>9</v>
      </c>
      <c r="D12" s="14">
        <f>MAX(D4-D11,0)</f>
        <v>0</v>
      </c>
      <c r="E12" s="14">
        <f>MAX(E4-E11,0)</f>
        <v>0</v>
      </c>
      <c r="F12" s="14">
        <f>MAX(F4-F11,0)</f>
        <v>30</v>
      </c>
      <c r="G12" s="14">
        <f>MAX(G4-G11,0)</f>
        <v>1.2500000000000004</v>
      </c>
      <c r="H12" s="14">
        <f>MAX(H4-H11,0)</f>
        <v>1.2500000000000004</v>
      </c>
      <c r="I12" t="s">
        <v>28</v>
      </c>
    </row>
    <row r="13" spans="1:9" x14ac:dyDescent="0.25">
      <c r="A13" s="4" t="s">
        <v>18</v>
      </c>
      <c r="B13" s="5" t="s">
        <v>39</v>
      </c>
      <c r="C13" s="5">
        <v>0</v>
      </c>
      <c r="D13" s="5">
        <v>4</v>
      </c>
      <c r="E13" s="5">
        <v>0</v>
      </c>
      <c r="F13" s="5"/>
      <c r="G13" s="5">
        <v>0.5</v>
      </c>
      <c r="H13" s="5">
        <v>0.5</v>
      </c>
      <c r="I13" t="s">
        <v>29</v>
      </c>
    </row>
    <row r="14" spans="1:9" x14ac:dyDescent="0.25">
      <c r="A14" s="4" t="s">
        <v>22</v>
      </c>
      <c r="B14" s="16" t="s">
        <v>21</v>
      </c>
      <c r="C14" s="5">
        <f>0.2*C13</f>
        <v>0</v>
      </c>
      <c r="D14" s="5">
        <f>0.2*D13</f>
        <v>0.8</v>
      </c>
      <c r="E14" s="5">
        <f>0.2*E13</f>
        <v>0</v>
      </c>
      <c r="F14" s="5">
        <f>0.2*F13</f>
        <v>0</v>
      </c>
      <c r="G14" s="5">
        <f>0.2*G13</f>
        <v>0.1</v>
      </c>
      <c r="H14" s="5">
        <f>0.2*H13</f>
        <v>0.1</v>
      </c>
      <c r="I14" s="7"/>
    </row>
    <row r="15" spans="1:9" x14ac:dyDescent="0.25">
      <c r="A15" s="4" t="s">
        <v>32</v>
      </c>
      <c r="B15" s="16">
        <v>52</v>
      </c>
      <c r="C15" s="1" t="s">
        <v>33</v>
      </c>
      <c r="D15" s="1" t="s">
        <v>33</v>
      </c>
      <c r="E15" s="1" t="s">
        <v>33</v>
      </c>
      <c r="F15" s="1" t="s">
        <v>33</v>
      </c>
      <c r="G15" s="1" t="s">
        <v>33</v>
      </c>
      <c r="H15" s="1" t="s">
        <v>34</v>
      </c>
    </row>
    <row r="16" spans="1:9" x14ac:dyDescent="0.25">
      <c r="A16" s="4" t="s">
        <v>36</v>
      </c>
      <c r="B16" s="16">
        <v>67</v>
      </c>
      <c r="C16" s="5">
        <f>IF(C15="No",C11-C8,0)</f>
        <v>0</v>
      </c>
      <c r="D16" s="5">
        <f t="shared" ref="D16:H16" si="6">IF(D15="No",D11-D8,0)</f>
        <v>0</v>
      </c>
      <c r="E16" s="5">
        <f t="shared" si="6"/>
        <v>0</v>
      </c>
      <c r="F16" s="5">
        <f t="shared" si="6"/>
        <v>0</v>
      </c>
      <c r="G16" s="5">
        <f t="shared" si="6"/>
        <v>0</v>
      </c>
      <c r="H16" s="5">
        <f t="shared" si="6"/>
        <v>2.9999999999999996</v>
      </c>
      <c r="I16" t="s">
        <v>37</v>
      </c>
    </row>
    <row r="17" spans="1:8" x14ac:dyDescent="0.25">
      <c r="A17" s="4" t="s">
        <v>23</v>
      </c>
      <c r="B17" s="16">
        <v>68</v>
      </c>
      <c r="C17" s="5">
        <f>0.2*C16</f>
        <v>0</v>
      </c>
      <c r="D17" s="5">
        <f t="shared" ref="D17:H17" si="7">0.2*D16</f>
        <v>0</v>
      </c>
      <c r="E17" s="5">
        <f t="shared" si="7"/>
        <v>0</v>
      </c>
      <c r="F17" s="5">
        <f t="shared" si="7"/>
        <v>0</v>
      </c>
      <c r="G17" s="5">
        <f t="shared" si="7"/>
        <v>0</v>
      </c>
      <c r="H17" s="5">
        <f t="shared" si="7"/>
        <v>0.6</v>
      </c>
    </row>
    <row r="18" spans="1:8" x14ac:dyDescent="0.25">
      <c r="A18" s="13" t="s">
        <v>19</v>
      </c>
      <c r="B18" s="17">
        <v>69</v>
      </c>
      <c r="C18" s="14">
        <f>MIN(MAX(C14,C17),B11)</f>
        <v>0</v>
      </c>
      <c r="D18" s="14">
        <f>MIN(MAX(D14,D17),C11)</f>
        <v>0.8</v>
      </c>
      <c r="E18" s="14">
        <f>MIN(MAX(E14,E17),E11)</f>
        <v>0</v>
      </c>
      <c r="F18" s="14">
        <f>MIN(MAX(F14,F17),F11)</f>
        <v>0</v>
      </c>
      <c r="G18" s="14">
        <f>MIN(MAX(G14,G17),G11)</f>
        <v>0.1</v>
      </c>
      <c r="H18" s="14">
        <f>MIN(MAX(H14,H17),H11)</f>
        <v>0.6</v>
      </c>
    </row>
    <row r="19" spans="1:8" x14ac:dyDescent="0.25">
      <c r="A19" s="11" t="s">
        <v>20</v>
      </c>
      <c r="B19" s="18">
        <v>77</v>
      </c>
      <c r="C19" s="12">
        <f>C18+C12</f>
        <v>9</v>
      </c>
      <c r="D19" s="12">
        <f>D18+D12</f>
        <v>0.8</v>
      </c>
      <c r="E19" s="12">
        <f>E18+E12</f>
        <v>0</v>
      </c>
      <c r="F19" s="12">
        <f>F18+F12</f>
        <v>30</v>
      </c>
      <c r="G19" s="12">
        <f>G18+G12</f>
        <v>1.3500000000000005</v>
      </c>
      <c r="H19" s="12">
        <f>H18+H12</f>
        <v>1.8500000000000005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Kory</dc:creator>
  <cp:lastModifiedBy>Paul Kory</cp:lastModifiedBy>
  <dcterms:created xsi:type="dcterms:W3CDTF">2021-05-04T18:34:11Z</dcterms:created>
  <dcterms:modified xsi:type="dcterms:W3CDTF">2021-05-05T14:09:32Z</dcterms:modified>
</cp:coreProperties>
</file>