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BC Ratio" sheetId="7" r:id="rId2"/>
    <sheet name="RBC Charges" sheetId="5" r:id="rId3"/>
    <sheet name="R1" sheetId="8" r:id="rId4"/>
    <sheet name="R2" sheetId="9" r:id="rId5"/>
    <sheet name="R3" sheetId="10" r:id="rId6"/>
    <sheet name="R4" sheetId="11" r:id="rId7"/>
    <sheet name="R5" sheetId="12" r:id="rId8"/>
    <sheet name="Rcat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8" l="1"/>
  <c r="I30" i="8" s="1"/>
  <c r="G21" i="8"/>
  <c r="F7" i="8"/>
  <c r="F14" i="8" s="1"/>
  <c r="F12" i="8" l="1"/>
  <c r="I31" i="8"/>
  <c r="F18" i="8"/>
  <c r="F19" i="8"/>
  <c r="F17" i="8"/>
  <c r="F8" i="8"/>
  <c r="F15" i="8"/>
  <c r="F13" i="8"/>
  <c r="F9" i="8"/>
  <c r="F16" i="8"/>
  <c r="E30" i="8" l="1"/>
  <c r="G31" i="8"/>
  <c r="E31" i="8"/>
  <c r="I32" i="8"/>
  <c r="F31" i="8"/>
  <c r="H31" i="8"/>
  <c r="D31" i="8"/>
  <c r="G29" i="8" l="1"/>
  <c r="F29" i="8"/>
  <c r="D29" i="8"/>
  <c r="E29" i="8"/>
  <c r="F32" i="8"/>
  <c r="I33" i="8"/>
  <c r="E32" i="8"/>
  <c r="H32" i="8"/>
  <c r="D32" i="8"/>
  <c r="G32" i="8"/>
  <c r="H30" i="8"/>
  <c r="H29" i="8"/>
  <c r="D30" i="8"/>
  <c r="F30" i="8"/>
  <c r="G30" i="8"/>
  <c r="F33" i="8" l="1"/>
  <c r="H33" i="8"/>
  <c r="D33" i="8"/>
  <c r="I34" i="8"/>
  <c r="E33" i="8"/>
  <c r="G33" i="8"/>
  <c r="I35" i="8" l="1"/>
  <c r="F34" i="8"/>
  <c r="D34" i="8"/>
  <c r="E34" i="8"/>
  <c r="H34" i="8"/>
  <c r="G34" i="8"/>
  <c r="E35" i="8" l="1"/>
  <c r="I36" i="8"/>
  <c r="H35" i="8"/>
  <c r="D35" i="8"/>
  <c r="G35" i="8"/>
  <c r="F35" i="8"/>
  <c r="I37" i="8" l="1"/>
  <c r="G36" i="8"/>
  <c r="F36" i="8"/>
  <c r="E36" i="8"/>
  <c r="D36" i="8"/>
  <c r="H36" i="8"/>
  <c r="E37" i="8" l="1"/>
  <c r="G37" i="8"/>
  <c r="H37" i="8"/>
  <c r="D37" i="8"/>
  <c r="I38" i="8"/>
  <c r="F37" i="8"/>
  <c r="I39" i="8" l="1"/>
  <c r="G38" i="8"/>
  <c r="E38" i="8"/>
  <c r="F38" i="8"/>
  <c r="D38" i="8"/>
  <c r="H38" i="8"/>
  <c r="E39" i="8" l="1"/>
  <c r="I40" i="8"/>
  <c r="G39" i="8"/>
  <c r="F39" i="8"/>
  <c r="H39" i="8"/>
  <c r="D39" i="8"/>
  <c r="G40" i="8" l="1"/>
  <c r="E40" i="8"/>
  <c r="H40" i="8"/>
  <c r="D40" i="8"/>
  <c r="F40" i="8"/>
  <c r="I41" i="8"/>
  <c r="I42" i="8" l="1"/>
  <c r="G41" i="8"/>
  <c r="E41" i="8"/>
  <c r="D41" i="8"/>
  <c r="F41" i="8"/>
  <c r="H41" i="8"/>
  <c r="E42" i="8" l="1"/>
  <c r="F42" i="8"/>
  <c r="H42" i="8"/>
  <c r="D42" i="8"/>
  <c r="G42" i="8"/>
  <c r="I43" i="8"/>
  <c r="H43" i="8" l="1"/>
  <c r="H44" i="8" s="1"/>
  <c r="D43" i="8"/>
  <c r="D44" i="8" s="1"/>
  <c r="G43" i="8"/>
  <c r="G44" i="8" s="1"/>
  <c r="F43" i="8"/>
  <c r="F44" i="8" s="1"/>
  <c r="E43" i="8"/>
  <c r="E44" i="8" s="1"/>
  <c r="I44" i="8"/>
</calcChain>
</file>

<file path=xl/sharedStrings.xml><?xml version="1.0" encoding="utf-8"?>
<sst xmlns="http://schemas.openxmlformats.org/spreadsheetml/2006/main" count="306" uniqueCount="219">
  <si>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</si>
  <si>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</si>
  <si>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</si>
  <si>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</si>
  <si>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</si>
  <si>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</si>
  <si>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</si>
  <si>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</si>
  <si>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</si>
  <si>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=</t>
  </si>
  <si>
    <t>(a)</t>
  </si>
  <si>
    <t>(b)</t>
  </si>
  <si>
    <t>Hint</t>
  </si>
  <si>
    <t>net</t>
  </si>
  <si>
    <t>total</t>
  </si>
  <si>
    <t>Concept</t>
  </si>
  <si>
    <t>RBC Ratio</t>
  </si>
  <si>
    <t>RBC Charges</t>
  </si>
  <si>
    <t>R1</t>
  </si>
  <si>
    <t>R2</t>
  </si>
  <si>
    <t>R3</t>
  </si>
  <si>
    <t>R4</t>
  </si>
  <si>
    <t>R5</t>
  </si>
  <si>
    <t>Rcat</t>
  </si>
  <si>
    <t>Odomirok.19-RBC</t>
  </si>
  <si>
    <t>Basic RBC problem</t>
  </si>
  <si>
    <t>Calculating the RBC ratio</t>
  </si>
  <si>
    <r>
      <t xml:space="preserve">company </t>
    </r>
    <r>
      <rPr>
        <b/>
        <sz val="11"/>
        <color theme="1"/>
        <rFont val="Calibri"/>
        <family val="2"/>
        <scheme val="minor"/>
      </rPr>
      <t>net loss &amp; LAE</t>
    </r>
    <r>
      <rPr>
        <sz val="11"/>
        <color theme="1"/>
        <rFont val="Calibri"/>
        <family val="2"/>
        <scheme val="minor"/>
      </rPr>
      <t xml:space="preserve"> ratio</t>
    </r>
  </si>
  <si>
    <r>
      <t xml:space="preserve">company </t>
    </r>
    <r>
      <rPr>
        <b/>
        <sz val="11"/>
        <color theme="1"/>
        <rFont val="Calibri"/>
        <family val="2"/>
        <scheme val="minor"/>
      </rPr>
      <t>expense</t>
    </r>
    <r>
      <rPr>
        <sz val="11"/>
        <color theme="1"/>
        <rFont val="Calibri"/>
        <family val="2"/>
        <scheme val="minor"/>
      </rPr>
      <t xml:space="preserve"> ratio</t>
    </r>
  </si>
  <si>
    <r>
      <t xml:space="preserve">policyholder </t>
    </r>
    <r>
      <rPr>
        <b/>
        <sz val="11"/>
        <color theme="1"/>
        <rFont val="Calibri"/>
        <family val="2"/>
        <scheme val="minor"/>
      </rPr>
      <t>dividend</t>
    </r>
    <r>
      <rPr>
        <sz val="11"/>
        <color theme="1"/>
        <rFont val="Calibri"/>
        <family val="2"/>
        <scheme val="minor"/>
      </rPr>
      <t xml:space="preserve"> ratio</t>
    </r>
  </si>
  <si>
    <t>Total Adjusted Capital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</si>
  <si>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</si>
  <si>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</si>
  <si>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</si>
  <si>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</si>
  <si>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</si>
  <si>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</si>
  <si>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charge</t>
    </r>
  </si>
  <si>
    <t>2017.Spring #19</t>
  </si>
  <si>
    <t>Calculating the RBC charges (not the ratio)</t>
  </si>
  <si>
    <t>item</t>
  </si>
  <si>
    <t>RBC charge</t>
  </si>
  <si>
    <t>Investment income due and accrued</t>
  </si>
  <si>
    <t>Federal income tax recoverable</t>
  </si>
  <si>
    <t>Recoverable from parent, subsidiaries, or affiliates</t>
  </si>
  <si>
    <t>Reinsurance recoverable</t>
  </si>
  <si>
    <t>Reserve</t>
  </si>
  <si>
    <t>Written premium</t>
  </si>
  <si>
    <t>Cash and cash equivalents</t>
  </si>
  <si>
    <t>Unaffiliated bond</t>
  </si>
  <si>
    <t>Unaffiliated stocks</t>
  </si>
  <si>
    <t>Real estate</t>
  </si>
  <si>
    <t>Asset concentration</t>
  </si>
  <si>
    <t>Other non-insurance subsidiaries</t>
  </si>
  <si>
    <t>Investments in insurance affiliates</t>
  </si>
  <si>
    <t>Non-Tabular Discount</t>
  </si>
  <si>
    <t>Tabular Discount in Reserves</t>
  </si>
  <si>
    <t>RBC total risk charge</t>
  </si>
  <si>
    <r>
      <t xml:space="preserve">range of surplus corresponding to RAL </t>
    </r>
    <r>
      <rPr>
        <i/>
        <sz val="11"/>
        <color theme="1"/>
        <rFont val="Calibri"/>
        <family val="2"/>
        <scheme val="minor"/>
      </rPr>
      <t>(Regulatory Action Level)</t>
    </r>
  </si>
  <si>
    <t>Note</t>
  </si>
  <si>
    <t>This question was ambiguous and many different solutions were accepted. My</t>
  </si>
  <si>
    <r>
      <t xml:space="preserve">answer corresponds to </t>
    </r>
    <r>
      <rPr>
        <b/>
        <sz val="11"/>
        <color theme="1"/>
        <rFont val="Calibri"/>
        <family val="2"/>
        <scheme val="minor"/>
      </rPr>
      <t>Sample Answer 2</t>
    </r>
    <r>
      <rPr>
        <sz val="11"/>
        <color theme="1"/>
        <rFont val="Calibri"/>
        <family val="2"/>
        <scheme val="minor"/>
      </rPr>
      <t xml:space="preserve"> because that seemed the simplest. </t>
    </r>
    <r>
      <rPr>
        <i/>
        <sz val="11"/>
        <color theme="1"/>
        <rFont val="Calibri"/>
        <family val="2"/>
        <scheme val="minor"/>
      </rPr>
      <t>(It might be</t>
    </r>
  </si>
  <si>
    <t>helpful also to spend a moment looking over the answers in the examiner's report.)</t>
  </si>
  <si>
    <t>You just have to figure out which risk category each RBC charge goes into. Then apply</t>
  </si>
  <si>
    <t>the basic formula for the RBC charge.</t>
  </si>
  <si>
    <t>It's straightforward except for 3 items:</t>
  </si>
  <si>
    <t>i</t>
  </si>
  <si>
    <r>
      <t>Reinsurance recoverable is split 50/50 between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.</t>
    </r>
  </si>
  <si>
    <t>ii</t>
  </si>
  <si>
    <r>
      <t>Asset concentration factor can be split in any proportion between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</t>
    </r>
  </si>
  <si>
    <r>
      <t>(I chose 100% for R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.)</t>
    </r>
  </si>
  <si>
    <t>iii</t>
  </si>
  <si>
    <r>
      <t>Other non-insurance subsidiaries can go into either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or 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depending on</t>
    </r>
  </si>
  <si>
    <t>whether it is considered a fixed-income or equity investment.</t>
  </si>
  <si>
    <t>You cannot calculate the RBC Ratio because they don't provide TAC (Total Adjusted Capital)</t>
  </si>
  <si>
    <t>This exam problem is outdated because it uses an earlier version of the RBC formula that</t>
  </si>
  <si>
    <t>didn't include catastrophe or operational risk. For the purposes of this problem, make the</t>
  </si>
  <si>
    <t>following assumptions:</t>
  </si>
  <si>
    <r>
      <t>R</t>
    </r>
    <r>
      <rPr>
        <vertAlign val="subscript"/>
        <sz val="11"/>
        <color rgb="FF9C0006"/>
        <rFont val="Calibri"/>
        <family val="2"/>
        <scheme val="minor"/>
      </rPr>
      <t>cat</t>
    </r>
  </si>
  <si>
    <t xml:space="preserve">  operational risk</t>
  </si>
  <si>
    <t>mixture of 2 examples from Odomirok text (tables 86, 87, 88)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</si>
  <si>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>1.</t>
    </r>
  </si>
  <si>
    <r>
      <t>data for 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calculation</t>
    </r>
  </si>
  <si>
    <t>amount</t>
  </si>
  <si>
    <t>RBC factor</t>
  </si>
  <si>
    <t>cash &amp; equivalents</t>
  </si>
  <si>
    <t>n/a</t>
  </si>
  <si>
    <t>other short-term investmemts</t>
  </si>
  <si>
    <t>mortgage bonds</t>
  </si>
  <si>
    <t>net admitted collateral loans</t>
  </si>
  <si>
    <t>bonds</t>
  </si>
  <si>
    <t>U.S. government</t>
  </si>
  <si>
    <t>Class 01 U.S. govt. bonds</t>
  </si>
  <si>
    <r>
      <t xml:space="preserve">Class 01 </t>
    </r>
    <r>
      <rPr>
        <u/>
        <sz val="11"/>
        <color theme="1"/>
        <rFont val="Calibri"/>
        <family val="2"/>
        <scheme val="minor"/>
      </rPr>
      <t>non-govt</t>
    </r>
    <r>
      <rPr>
        <sz val="11"/>
        <color theme="1"/>
        <rFont val="Calibri"/>
        <family val="2"/>
        <scheme val="minor"/>
      </rPr>
      <t xml:space="preserve"> bonds</t>
    </r>
  </si>
  <si>
    <t>Class 02 unaffiliated bonds</t>
  </si>
  <si>
    <t>Class 03 unaffiliated bonds</t>
  </si>
  <si>
    <t>Class 04 unaffiliated bonds</t>
  </si>
  <si>
    <t>Class 05 unaffiliated bonds</t>
  </si>
  <si>
    <t>Class 06 unaffiliated bonds</t>
  </si>
  <si>
    <t># of bonds issuers</t>
  </si>
  <si>
    <t>assets subject to asset concentration charge</t>
  </si>
  <si>
    <t>fixed income investments</t>
  </si>
  <si>
    <t>equity investments</t>
  </si>
  <si>
    <t>class 03</t>
  </si>
  <si>
    <t>class 02</t>
  </si>
  <si>
    <t>unaffiliated</t>
  </si>
  <si>
    <t>mortgage</t>
  </si>
  <si>
    <t>preferred</t>
  </si>
  <si>
    <t>common</t>
  </si>
  <si>
    <t>stocks</t>
  </si>
  <si>
    <t>stock</t>
  </si>
  <si>
    <t>real estate</t>
  </si>
  <si>
    <t>total *</t>
  </si>
  <si>
    <t># issuers</t>
  </si>
  <si>
    <t>* represents total assets subject to asset concentration charge</t>
  </si>
  <si>
    <t>based on text example</t>
  </si>
  <si>
    <r>
      <t>Calculate RBC charges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2</t>
    </r>
  </si>
  <si>
    <t>Fixed Income Assets</t>
  </si>
  <si>
    <t>amount issued by</t>
  </si>
  <si>
    <t>RBC</t>
  </si>
  <si>
    <t>asset</t>
  </si>
  <si>
    <t>TOP 10 issuer</t>
  </si>
  <si>
    <t>factor</t>
  </si>
  <si>
    <t>class 01 unaffiliated bonds</t>
  </si>
  <si>
    <t>class 02 unaffiliated bonds</t>
  </si>
  <si>
    <t>class 03 unaffiliated bonds</t>
  </si>
  <si>
    <t>class 04 unaffiliated bonds</t>
  </si>
  <si>
    <t>class 05 unaffiliated bonds</t>
  </si>
  <si>
    <t>class 06 unaffiliated bonds</t>
  </si>
  <si>
    <t>Equity Assets</t>
  </si>
  <si>
    <t>other admitted unaff. common Stck.</t>
  </si>
  <si>
    <t>--</t>
  </si>
  <si>
    <t>Schedule BA assets</t>
  </si>
  <si>
    <t>class 01 unaffiliated Prfd. Stck.</t>
  </si>
  <si>
    <t>class 02 unaffiliated Prfd. Stck.</t>
  </si>
  <si>
    <t>class 03 unaffiliated Prfd. Stck.</t>
  </si>
  <si>
    <t>class 04 unaffiliated Prfd. Stck.</t>
  </si>
  <si>
    <t>class 05 unaffiliated Prfd. Stck.</t>
  </si>
  <si>
    <t>class 06 unaffiliated Prfd. Stck.</t>
  </si>
  <si>
    <t>Items highlighted in red are NOT subject to the ACC or BSF.</t>
  </si>
  <si>
    <r>
      <t>Calculate the RBC charge for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</si>
  <si>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Credit-Related Assets</t>
  </si>
  <si>
    <t>NON-INVESTED ASSETS</t>
  </si>
  <si>
    <t>investment income due &amp; accrued</t>
  </si>
  <si>
    <t>amounts receivable related to uninsured plans</t>
  </si>
  <si>
    <t>guaranty funds receivable or on deposit</t>
  </si>
  <si>
    <t>recoverable (parents/subs/affiliates)</t>
  </si>
  <si>
    <t>aggregate write-ins for other than invested assets</t>
  </si>
  <si>
    <t>REINSURANCE RECOVERABLES</t>
  </si>
  <si>
    <t>C35</t>
  </si>
  <si>
    <t>Credit Risk on Collateralized Recoverables</t>
  </si>
  <si>
    <t>C36</t>
  </si>
  <si>
    <t>Credit Risk on Uncollateralized Recoverables</t>
  </si>
  <si>
    <t>* C35 refers to Schedule F, Part 3, Column (35)</t>
  </si>
  <si>
    <t>* C36 refers to Schedule F, Part 3, Column (36)</t>
  </si>
  <si>
    <t>* assume this P&amp;C insurer has no health credit risk</t>
  </si>
  <si>
    <t xml:space="preserve">  (RBC charge for NON-INVESTED ASSETS) + (1/2)x(RBC charge for reins recoverables)</t>
  </si>
  <si>
    <r>
      <t xml:space="preserve">U/W risk </t>
    </r>
    <r>
      <rPr>
        <i/>
        <sz val="11"/>
        <color theme="1"/>
        <rFont val="Calibri"/>
        <family val="2"/>
        <scheme val="minor"/>
      </rPr>
      <t>(you need this to finish the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calculation)</t>
    </r>
  </si>
  <si>
    <r>
      <t>RBC charge for R</t>
    </r>
    <r>
      <rPr>
        <vertAlign val="subscript"/>
        <sz val="11"/>
        <color theme="1"/>
        <rFont val="Calibri"/>
        <family val="2"/>
        <scheme val="minor"/>
      </rPr>
      <t>4</t>
    </r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</si>
  <si>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(reserve risk)</t>
    </r>
  </si>
  <si>
    <t>Line of Business</t>
  </si>
  <si>
    <t>LOB 1</t>
  </si>
  <si>
    <t>LOB 2</t>
  </si>
  <si>
    <t>LOB 3</t>
  </si>
  <si>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LDF (9 prior AYs)</t>
    </r>
  </si>
  <si>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 LDF (9 prior AYs)</t>
    </r>
  </si>
  <si>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 %</t>
    </r>
  </si>
  <si>
    <t>adjustment for investment income</t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</si>
  <si>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L+LAE Reserves </t>
    </r>
    <r>
      <rPr>
        <i/>
        <sz val="11"/>
        <color theme="1"/>
        <rFont val="Calibri"/>
        <family val="2"/>
        <scheme val="minor"/>
      </rPr>
      <t>(gross of NTD)</t>
    </r>
  </si>
  <si>
    <r>
      <t xml:space="preserve">  </t>
    </r>
    <r>
      <rPr>
        <i/>
        <sz val="11"/>
        <rFont val="Calibri"/>
        <family val="2"/>
        <scheme val="minor"/>
      </rPr>
      <t>(NTD = Non-Tabular Discount)</t>
    </r>
  </si>
  <si>
    <t>portion of reserves on retro-rated plan</t>
  </si>
  <si>
    <r>
      <t xml:space="preserve">    % </t>
    </r>
    <r>
      <rPr>
        <b/>
        <sz val="11"/>
        <color theme="1"/>
        <rFont val="Calibri"/>
        <family val="2"/>
        <scheme val="minor"/>
      </rPr>
      <t>direct</t>
    </r>
    <r>
      <rPr>
        <sz val="11"/>
        <color theme="1"/>
        <rFont val="Calibri"/>
        <family val="2"/>
        <scheme val="minor"/>
      </rPr>
      <t xml:space="preserve"> loss-sensitive</t>
    </r>
  </si>
  <si>
    <r>
      <t xml:space="preserve">    % </t>
    </r>
    <r>
      <rPr>
        <b/>
        <sz val="11"/>
        <color theme="1"/>
        <rFont val="Calibri"/>
        <family val="2"/>
        <scheme val="minor"/>
      </rPr>
      <t>assumed</t>
    </r>
    <r>
      <rPr>
        <sz val="11"/>
        <color theme="1"/>
        <rFont val="Calibri"/>
        <family val="2"/>
        <scheme val="minor"/>
      </rPr>
      <t xml:space="preserve"> loss-sensitive</t>
    </r>
  </si>
  <si>
    <r>
      <t xml:space="preserve">Reserve RBC charge </t>
    </r>
    <r>
      <rPr>
        <b/>
        <sz val="11"/>
        <color theme="1"/>
        <rFont val="Calibri"/>
        <family val="2"/>
        <scheme val="minor"/>
      </rPr>
      <t>after discounts</t>
    </r>
  </si>
  <si>
    <t>?</t>
  </si>
  <si>
    <r>
      <t xml:space="preserve">Excessive Premium Growth Charge </t>
    </r>
    <r>
      <rPr>
        <i/>
        <sz val="11"/>
        <color theme="1"/>
        <rFont val="Calibri"/>
        <family val="2"/>
        <scheme val="minor"/>
      </rPr>
      <t>(add to total RBC)</t>
    </r>
  </si>
  <si>
    <r>
      <t xml:space="preserve">RBC for reinsurance recoverables </t>
    </r>
    <r>
      <rPr>
        <i/>
        <sz val="11"/>
        <color theme="1"/>
        <rFont val="Calibri"/>
        <family val="2"/>
        <scheme val="minor"/>
      </rPr>
      <t>(part of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calc)</t>
    </r>
  </si>
  <si>
    <t>Assume: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</si>
  <si>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&gt;</t>
    </r>
  </si>
  <si>
    <r>
      <t>Calculate the total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RBC charge for all 3 lines combined</t>
    </r>
  </si>
  <si>
    <t>TRICK</t>
  </si>
  <si>
    <r>
      <t xml:space="preserve">Don't forget to add </t>
    </r>
    <r>
      <rPr>
        <b/>
        <i/>
        <sz val="11"/>
        <color rgb="FFFF0000"/>
        <rFont val="Calibri"/>
        <family val="2"/>
        <scheme val="minor"/>
      </rPr>
      <t>1/2 of RBC for reinsurance recoverables</t>
    </r>
    <r>
      <rPr>
        <i/>
        <sz val="11"/>
        <color rgb="FFFF0000"/>
        <rFont val="Calibri"/>
        <family val="2"/>
        <scheme val="minor"/>
      </rPr>
      <t xml:space="preserve"> at the very end.</t>
    </r>
  </si>
  <si>
    <t>2014.Fall #18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</si>
  <si>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(NWP risk)</t>
    </r>
  </si>
  <si>
    <t>Comm</t>
  </si>
  <si>
    <t>Auto</t>
  </si>
  <si>
    <t>Liab</t>
  </si>
  <si>
    <t>G/L</t>
  </si>
  <si>
    <t>WC</t>
  </si>
  <si>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ratio (10 yrs)</t>
    </r>
  </si>
  <si>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 ratio (10 yrs)</t>
    </r>
  </si>
  <si>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</t>
    </r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</si>
  <si>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NWP (current yr)</t>
    </r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</si>
  <si>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U/W expense ratio (current yr)</t>
    </r>
  </si>
  <si>
    <r>
      <t xml:space="preserve">NWP RBC charge </t>
    </r>
    <r>
      <rPr>
        <b/>
        <sz val="11"/>
        <color theme="1"/>
        <rFont val="Calibri"/>
        <family val="2"/>
        <scheme val="minor"/>
      </rPr>
      <t>after discounts</t>
    </r>
  </si>
  <si>
    <r>
      <t xml:space="preserve">Excessive Premium Growth Charge </t>
    </r>
    <r>
      <rPr>
        <i/>
        <sz val="11"/>
        <color theme="1"/>
        <rFont val="Calibri"/>
        <family val="2"/>
        <scheme val="minor"/>
      </rPr>
      <t>(add to total RBC)</t>
    </r>
    <r>
      <rPr>
        <sz val="11"/>
        <color theme="1"/>
        <rFont val="Calibri"/>
        <family val="2"/>
        <scheme val="minor"/>
      </rPr>
      <t>:</t>
    </r>
  </si>
  <si>
    <r>
      <t>Calculate the total 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RBC charge for all 3 lines combined</t>
    </r>
  </si>
  <si>
    <t>Text Example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</si>
  <si>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cat </t>
    </r>
    <r>
      <rPr>
        <sz val="11"/>
        <color theme="1"/>
        <rFont val="Calibri"/>
        <family val="2"/>
        <scheme val="minor"/>
      </rPr>
      <t>(catastrophe risk)</t>
    </r>
  </si>
  <si>
    <t>Calculate the total RBC catastrophe risk charge.</t>
  </si>
  <si>
    <t>hurricane</t>
  </si>
  <si>
    <t>earthquake catastrophe risk charge</t>
  </si>
  <si>
    <t>modeled losses</t>
  </si>
  <si>
    <t>D + A</t>
  </si>
  <si>
    <t>1-in-50 year event</t>
  </si>
  <si>
    <t>1-in-100 year event</t>
  </si>
  <si>
    <t>1-in-250 year event</t>
  </si>
  <si>
    <t>1-in-500 year event</t>
  </si>
  <si>
    <t>* D + A is Direct + Assumed losses</t>
  </si>
  <si>
    <t>* Assume that all ceded amounts are subject to the credit risk charge of 0.048.</t>
  </si>
  <si>
    <t>Calculate the RBC ratio</t>
  </si>
  <si>
    <t>Calculate the RBC charges</t>
  </si>
  <si>
    <t>Calculate the R1 charge</t>
  </si>
  <si>
    <t>Calculate the catastrophe charge</t>
  </si>
  <si>
    <t>Calculate the R5 charge</t>
  </si>
  <si>
    <t>Calculate the R4 charge</t>
  </si>
  <si>
    <t>Calculate the R3 charge</t>
  </si>
  <si>
    <t>Calculate the R1 &amp; R2 charges</t>
  </si>
  <si>
    <t>Exam 6U: RBC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</si>
</sst>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0.0000"/>
    <numFmt numFmtId="166" formatCode="#,##0.0"/>
    <numFmt numFmtId="167" formatCode="0.000"/>
    <numFmt numFmtId="168" formatCode="#,##0.0000"/>
    <numFmt numFmtId="169" formatCode="#,##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vertAlign val="subscript"/>
      <sz val="11"/>
      <color rgb="FF9C0006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24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3" fontId="0" fillId="0" borderId="11" xfId="0" applyNumberFormat="1" applyBorder="1"/>
    <xf numFmtId="0" fontId="10" fillId="0" borderId="0" xfId="0" applyFont="1"/>
    <xf numFmtId="0" fontId="0" fillId="0" borderId="0" xfId="0" applyFont="1" applyAlignment="1">
      <alignment horizontal="center"/>
    </xf>
    <xf numFmtId="3" fontId="0" fillId="0" borderId="10" xfId="0" applyNumberFormat="1" applyBorder="1"/>
    <xf numFmtId="0" fontId="5" fillId="0" borderId="0" xfId="0" applyFont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0" fontId="0" fillId="0" borderId="1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Continuous"/>
    </xf>
    <xf numFmtId="0" fontId="8" fillId="0" borderId="0" xfId="0" quotePrefix="1" applyFont="1"/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13" xfId="0" applyFont="1" applyBorder="1"/>
    <xf numFmtId="3" fontId="1" fillId="0" borderId="0" xfId="0" applyNumberFormat="1" applyFont="1" applyAlignment="1">
      <alignment horizontal="left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9" fontId="1" fillId="0" borderId="4" xfId="2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9" fontId="1" fillId="0" borderId="7" xfId="2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6" xfId="0" applyFont="1" applyBorder="1"/>
    <xf numFmtId="9" fontId="1" fillId="0" borderId="6" xfId="2" applyNumberFormat="1" applyFont="1" applyBorder="1" applyAlignment="1">
      <alignment horizontal="center"/>
    </xf>
    <xf numFmtId="0" fontId="0" fillId="7" borderId="8" xfId="0" applyFont="1" applyFill="1" applyBorder="1" applyAlignment="1">
      <alignment horizontal="centerContinuous"/>
    </xf>
    <xf numFmtId="0" fontId="0" fillId="7" borderId="0" xfId="0" applyFont="1" applyFill="1" applyBorder="1" applyAlignment="1">
      <alignment horizontal="centerContinuous"/>
    </xf>
    <xf numFmtId="0" fontId="0" fillId="7" borderId="7" xfId="0" applyFont="1" applyFill="1" applyBorder="1" applyAlignment="1">
      <alignment horizontal="centerContinuous"/>
    </xf>
    <xf numFmtId="3" fontId="0" fillId="7" borderId="7" xfId="0" applyNumberFormat="1" applyFill="1" applyBorder="1"/>
    <xf numFmtId="0" fontId="0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3" fontId="0" fillId="0" borderId="4" xfId="0" applyNumberFormat="1" applyFont="1" applyBorder="1"/>
    <xf numFmtId="0" fontId="0" fillId="0" borderId="8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0" fillId="0" borderId="7" xfId="0" applyFont="1" applyBorder="1" applyAlignment="1">
      <alignment horizontal="centerContinuous"/>
    </xf>
    <xf numFmtId="3" fontId="0" fillId="0" borderId="7" xfId="0" applyNumberFormat="1" applyBorder="1"/>
    <xf numFmtId="0" fontId="0" fillId="0" borderId="5" xfId="0" applyFont="1" applyBorder="1" applyAlignment="1">
      <alignment horizontal="centerContinuous"/>
    </xf>
    <xf numFmtId="0" fontId="0" fillId="0" borderId="1" xfId="0" applyFont="1" applyBorder="1" applyAlignment="1">
      <alignment horizontal="centerContinuous"/>
    </xf>
    <xf numFmtId="0" fontId="0" fillId="0" borderId="6" xfId="0" applyFont="1" applyBorder="1" applyAlignment="1">
      <alignment horizontal="centerContinuous"/>
    </xf>
    <xf numFmtId="3" fontId="0" fillId="0" borderId="6" xfId="0" applyNumberForma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Font="1" applyBorder="1"/>
    <xf numFmtId="0" fontId="1" fillId="8" borderId="9" xfId="0" applyFont="1" applyFill="1" applyBorder="1"/>
    <xf numFmtId="0" fontId="1" fillId="8" borderId="10" xfId="0" applyFont="1" applyFill="1" applyBorder="1"/>
    <xf numFmtId="0" fontId="1" fillId="8" borderId="11" xfId="0" applyFont="1" applyFill="1" applyBorder="1"/>
    <xf numFmtId="3" fontId="1" fillId="8" borderId="11" xfId="0" applyNumberFormat="1" applyFont="1" applyFill="1" applyBorder="1" applyAlignment="1">
      <alignment horizontal="center"/>
    </xf>
    <xf numFmtId="3" fontId="0" fillId="3" borderId="7" xfId="0" applyNumberFormat="1" applyFont="1" applyFill="1" applyBorder="1"/>
    <xf numFmtId="3" fontId="0" fillId="3" borderId="6" xfId="0" applyNumberFormat="1" applyFont="1" applyFill="1" applyBorder="1"/>
    <xf numFmtId="3" fontId="0" fillId="0" borderId="1" xfId="0" applyNumberFormat="1" applyFont="1" applyBorder="1"/>
    <xf numFmtId="3" fontId="0" fillId="3" borderId="4" xfId="0" applyNumberFormat="1" applyFont="1" applyFill="1" applyBorder="1"/>
    <xf numFmtId="0" fontId="0" fillId="0" borderId="2" xfId="0" applyFont="1" applyFill="1" applyBorder="1"/>
    <xf numFmtId="3" fontId="0" fillId="3" borderId="15" xfId="0" applyNumberFormat="1" applyFont="1" applyFill="1" applyBorder="1"/>
    <xf numFmtId="0" fontId="0" fillId="0" borderId="5" xfId="0" applyFont="1" applyFill="1" applyBorder="1"/>
    <xf numFmtId="3" fontId="0" fillId="3" borderId="14" xfId="0" applyNumberFormat="1" applyFont="1" applyFill="1" applyBorder="1"/>
    <xf numFmtId="0" fontId="0" fillId="0" borderId="0" xfId="0" applyFont="1" applyFill="1" applyBorder="1"/>
    <xf numFmtId="0" fontId="8" fillId="0" borderId="0" xfId="0" applyFont="1" applyFill="1" applyBorder="1"/>
    <xf numFmtId="0" fontId="6" fillId="4" borderId="9" xfId="3" applyBorder="1" applyAlignment="1">
      <alignment horizontal="center"/>
    </xf>
    <xf numFmtId="0" fontId="6" fillId="4" borderId="10" xfId="3" applyBorder="1" applyAlignment="1">
      <alignment horizontal="center"/>
    </xf>
    <xf numFmtId="0" fontId="6" fillId="4" borderId="11" xfId="3" applyBorder="1" applyAlignment="1">
      <alignment horizontal="center"/>
    </xf>
    <xf numFmtId="0" fontId="6" fillId="4" borderId="9" xfId="3" applyBorder="1"/>
    <xf numFmtId="0" fontId="6" fillId="4" borderId="10" xfId="3" applyBorder="1"/>
    <xf numFmtId="0" fontId="1" fillId="6" borderId="16" xfId="0" applyFont="1" applyFill="1" applyBorder="1" applyAlignment="1">
      <alignment horizontal="centerContinuous"/>
    </xf>
    <xf numFmtId="3" fontId="1" fillId="6" borderId="17" xfId="0" applyNumberFormat="1" applyFont="1" applyFill="1" applyBorder="1" applyAlignment="1">
      <alignment horizontal="centerContinuous"/>
    </xf>
    <xf numFmtId="3" fontId="1" fillId="6" borderId="18" xfId="0" applyNumberFormat="1" applyFont="1" applyFill="1" applyBorder="1" applyAlignment="1">
      <alignment horizontal="centerContinuous"/>
    </xf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9" fillId="3" borderId="0" xfId="0" applyNumberFormat="1" applyFont="1" applyFill="1" applyBorder="1"/>
    <xf numFmtId="165" fontId="9" fillId="0" borderId="7" xfId="0" applyNumberFormat="1" applyFont="1" applyFill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3" fontId="0" fillId="3" borderId="0" xfId="0" applyNumberFormat="1" applyFont="1" applyFill="1" applyBorder="1"/>
    <xf numFmtId="165" fontId="0" fillId="0" borderId="7" xfId="0" applyNumberFormat="1" applyFont="1" applyFill="1" applyBorder="1"/>
    <xf numFmtId="3" fontId="0" fillId="3" borderId="1" xfId="0" applyNumberFormat="1" applyFont="1" applyFill="1" applyBorder="1"/>
    <xf numFmtId="165" fontId="0" fillId="0" borderId="6" xfId="0" applyNumberFormat="1" applyFont="1" applyFill="1" applyBorder="1"/>
    <xf numFmtId="0" fontId="0" fillId="0" borderId="9" xfId="0" applyFont="1" applyBorder="1"/>
    <xf numFmtId="0" fontId="0" fillId="3" borderId="11" xfId="0" applyFont="1" applyFill="1" applyBorder="1" applyAlignment="1">
      <alignment horizontal="center"/>
    </xf>
    <xf numFmtId="0" fontId="6" fillId="4" borderId="9" xfId="3" applyBorder="1" applyAlignment="1">
      <alignment horizontal="centerContinuous"/>
    </xf>
    <xf numFmtId="0" fontId="6" fillId="4" borderId="10" xfId="3" applyBorder="1" applyAlignment="1">
      <alignment horizontal="centerContinuous"/>
    </xf>
    <xf numFmtId="0" fontId="6" fillId="4" borderId="11" xfId="3" applyBorder="1" applyAlignment="1">
      <alignment horizontal="centerContinuous"/>
    </xf>
    <xf numFmtId="0" fontId="0" fillId="0" borderId="12" xfId="0" applyFont="1" applyBorder="1"/>
    <xf numFmtId="0" fontId="1" fillId="0" borderId="10" xfId="0" applyFont="1" applyBorder="1" applyAlignment="1">
      <alignment horizontal="centerContinuous"/>
    </xf>
    <xf numFmtId="0" fontId="1" fillId="0" borderId="11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0" fillId="0" borderId="10" xfId="0" applyFont="1" applyBorder="1" applyAlignment="1">
      <alignment horizontal="centerContinuous"/>
    </xf>
    <xf numFmtId="0" fontId="0" fillId="0" borderId="11" xfId="0" applyFont="1" applyBorder="1" applyAlignment="1">
      <alignment horizontal="centerContinuous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/>
    <xf numFmtId="0" fontId="8" fillId="0" borderId="0" xfId="0" applyFont="1" applyBorder="1"/>
    <xf numFmtId="0" fontId="0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3" fontId="0" fillId="3" borderId="8" xfId="0" applyNumberFormat="1" applyFont="1" applyFill="1" applyBorder="1"/>
    <xf numFmtId="3" fontId="0" fillId="0" borderId="7" xfId="0" applyNumberFormat="1" applyFont="1" applyBorder="1"/>
    <xf numFmtId="3" fontId="0" fillId="3" borderId="7" xfId="0" applyNumberFormat="1" applyFont="1" applyFill="1" applyBorder="1" applyAlignment="1">
      <alignment horizontal="center"/>
    </xf>
    <xf numFmtId="166" fontId="0" fillId="0" borderId="0" xfId="0" applyNumberFormat="1" applyFont="1"/>
    <xf numFmtId="3" fontId="0" fillId="3" borderId="5" xfId="0" applyNumberFormat="1" applyFont="1" applyFill="1" applyBorder="1"/>
    <xf numFmtId="3" fontId="0" fillId="0" borderId="6" xfId="0" applyNumberFormat="1" applyFont="1" applyBorder="1"/>
    <xf numFmtId="3" fontId="0" fillId="3" borderId="6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3" fontId="0" fillId="3" borderId="1" xfId="0" applyNumberFormat="1" applyFill="1" applyBorder="1"/>
    <xf numFmtId="3" fontId="0" fillId="3" borderId="5" xfId="0" applyNumberFormat="1" applyFill="1" applyBorder="1"/>
    <xf numFmtId="3" fontId="0" fillId="3" borderId="23" xfId="0" applyNumberFormat="1" applyFont="1" applyFill="1" applyBorder="1"/>
    <xf numFmtId="3" fontId="0" fillId="3" borderId="24" xfId="0" applyNumberFormat="1" applyFont="1" applyFill="1" applyBorder="1"/>
    <xf numFmtId="3" fontId="0" fillId="3" borderId="25" xfId="0" applyNumberFormat="1" applyFont="1" applyFill="1" applyBorder="1"/>
    <xf numFmtId="3" fontId="0" fillId="0" borderId="24" xfId="0" applyNumberFormat="1" applyFont="1" applyBorder="1"/>
    <xf numFmtId="3" fontId="0" fillId="0" borderId="5" xfId="0" applyNumberFormat="1" applyFont="1" applyBorder="1"/>
    <xf numFmtId="3" fontId="0" fillId="0" borderId="0" xfId="0" applyNumberFormat="1" applyFont="1" applyAlignment="1">
      <alignment horizontal="right"/>
    </xf>
    <xf numFmtId="3" fontId="1" fillId="6" borderId="2" xfId="0" applyNumberFormat="1" applyFont="1" applyFill="1" applyBorder="1" applyAlignment="1">
      <alignment horizontal="center"/>
    </xf>
    <xf numFmtId="3" fontId="1" fillId="6" borderId="3" xfId="0" applyNumberFormat="1" applyFont="1" applyFill="1" applyBorder="1" applyAlignment="1">
      <alignment horizontal="center"/>
    </xf>
    <xf numFmtId="3" fontId="1" fillId="6" borderId="4" xfId="0" applyNumberFormat="1" applyFont="1" applyFill="1" applyBorder="1" applyAlignment="1">
      <alignment horizontal="center"/>
    </xf>
    <xf numFmtId="3" fontId="1" fillId="6" borderId="5" xfId="0" applyNumberFormat="1" applyFont="1" applyFill="1" applyBorder="1" applyAlignment="1">
      <alignment horizontal="left"/>
    </xf>
    <xf numFmtId="3" fontId="1" fillId="6" borderId="1" xfId="0" applyNumberFormat="1" applyFont="1" applyFill="1" applyBorder="1" applyAlignment="1">
      <alignment horizontal="center"/>
    </xf>
    <xf numFmtId="3" fontId="1" fillId="6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0" fillId="0" borderId="8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right"/>
    </xf>
    <xf numFmtId="3" fontId="6" fillId="4" borderId="0" xfId="3" applyNumberFormat="1" applyBorder="1" applyAlignment="1"/>
    <xf numFmtId="3" fontId="6" fillId="4" borderId="7" xfId="3" applyNumberFormat="1" applyBorder="1" applyAlignment="1">
      <alignment horizontal="right"/>
    </xf>
    <xf numFmtId="168" fontId="0" fillId="0" borderId="7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/>
    <xf numFmtId="3" fontId="0" fillId="0" borderId="5" xfId="0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6" fillId="4" borderId="1" xfId="3" applyNumberFormat="1" applyBorder="1" applyAlignment="1"/>
    <xf numFmtId="3" fontId="6" fillId="4" borderId="6" xfId="3" applyNumberFormat="1" applyBorder="1" applyAlignment="1">
      <alignment horizontal="right"/>
    </xf>
    <xf numFmtId="168" fontId="0" fillId="0" borderId="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3" fontId="0" fillId="3" borderId="6" xfId="0" applyNumberFormat="1" applyFont="1" applyFill="1" applyBorder="1" applyAlignment="1">
      <alignment horizontal="right"/>
    </xf>
    <xf numFmtId="3" fontId="0" fillId="5" borderId="2" xfId="0" applyNumberFormat="1" applyFont="1" applyFill="1" applyBorder="1" applyAlignment="1">
      <alignment horizontal="left"/>
    </xf>
    <xf numFmtId="3" fontId="0" fillId="5" borderId="3" xfId="0" applyNumberFormat="1" applyFont="1" applyFill="1" applyBorder="1" applyAlignment="1">
      <alignment horizontal="right"/>
    </xf>
    <xf numFmtId="3" fontId="0" fillId="5" borderId="4" xfId="0" applyNumberFormat="1" applyFont="1" applyFill="1" applyBorder="1" applyAlignment="1">
      <alignment horizontal="right"/>
    </xf>
    <xf numFmtId="3" fontId="1" fillId="5" borderId="3" xfId="0" applyNumberFormat="1" applyFont="1" applyFill="1" applyBorder="1" applyAlignment="1">
      <alignment horizontal="center"/>
    </xf>
    <xf numFmtId="3" fontId="1" fillId="5" borderId="4" xfId="0" applyNumberFormat="1" applyFont="1" applyFill="1" applyBorder="1" applyAlignment="1">
      <alignment horizontal="center"/>
    </xf>
    <xf numFmtId="3" fontId="1" fillId="5" borderId="5" xfId="0" applyNumberFormat="1" applyFont="1" applyFill="1" applyBorder="1" applyAlignment="1">
      <alignment horizontal="left"/>
    </xf>
    <xf numFmtId="3" fontId="0" fillId="5" borderId="1" xfId="0" applyNumberFormat="1" applyFont="1" applyFill="1" applyBorder="1" applyAlignment="1">
      <alignment horizontal="right"/>
    </xf>
    <xf numFmtId="3" fontId="0" fillId="5" borderId="6" xfId="0" applyNumberFormat="1" applyFont="1" applyFill="1" applyBorder="1" applyAlignment="1">
      <alignment horizontal="right"/>
    </xf>
    <xf numFmtId="3" fontId="1" fillId="5" borderId="1" xfId="0" applyNumberFormat="1" applyFont="1" applyFill="1" applyBorder="1" applyAlignment="1">
      <alignment horizontal="center"/>
    </xf>
    <xf numFmtId="3" fontId="1" fillId="5" borderId="6" xfId="0" applyNumberFormat="1" applyFont="1" applyFill="1" applyBorder="1" applyAlignment="1">
      <alignment horizontal="center"/>
    </xf>
    <xf numFmtId="3" fontId="6" fillId="4" borderId="0" xfId="3" applyNumberFormat="1" applyBorder="1" applyAlignment="1">
      <alignment horizontal="right"/>
    </xf>
    <xf numFmtId="3" fontId="0" fillId="3" borderId="7" xfId="0" quotePrefix="1" applyNumberFormat="1" applyFont="1" applyFill="1" applyBorder="1" applyAlignment="1">
      <alignment horizontal="center"/>
    </xf>
    <xf numFmtId="3" fontId="6" fillId="4" borderId="1" xfId="3" applyNumberFormat="1" applyBorder="1" applyAlignment="1">
      <alignment horizontal="right"/>
    </xf>
    <xf numFmtId="3" fontId="17" fillId="0" borderId="0" xfId="0" applyNumberFormat="1" applyFont="1" applyAlignment="1">
      <alignment horizontal="left"/>
    </xf>
    <xf numFmtId="3" fontId="1" fillId="0" borderId="9" xfId="0" applyNumberFormat="1" applyFont="1" applyBorder="1"/>
    <xf numFmtId="3" fontId="5" fillId="0" borderId="11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0" fillId="0" borderId="8" xfId="0" applyNumberFormat="1" applyBorder="1"/>
    <xf numFmtId="4" fontId="0" fillId="0" borderId="7" xfId="0" applyNumberFormat="1" applyBorder="1"/>
    <xf numFmtId="4" fontId="0" fillId="0" borderId="0" xfId="0" applyNumberFormat="1" applyBorder="1"/>
    <xf numFmtId="3" fontId="0" fillId="0" borderId="5" xfId="0" applyNumberFormat="1" applyBorder="1"/>
    <xf numFmtId="4" fontId="0" fillId="0" borderId="6" xfId="0" applyNumberFormat="1" applyBorder="1"/>
    <xf numFmtId="3" fontId="1" fillId="0" borderId="5" xfId="0" applyNumberFormat="1" applyFont="1" applyBorder="1"/>
    <xf numFmtId="3" fontId="18" fillId="0" borderId="1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8" xfId="0" quotePrefix="1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1" fillId="0" borderId="5" xfId="0" quotePrefix="1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69" fontId="0" fillId="0" borderId="0" xfId="0" applyNumberFormat="1"/>
    <xf numFmtId="3" fontId="0" fillId="0" borderId="9" xfId="0" applyNumberFormat="1" applyBorder="1"/>
    <xf numFmtId="3" fontId="0" fillId="3" borderId="11" xfId="0" applyNumberFormat="1" applyFill="1" applyBorder="1"/>
    <xf numFmtId="0" fontId="0" fillId="0" borderId="9" xfId="0" applyFont="1" applyBorder="1" applyAlignment="1">
      <alignment horizontal="centerContinuous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7" fontId="0" fillId="3" borderId="7" xfId="0" applyNumberFormat="1" applyFont="1" applyFill="1" applyBorder="1" applyAlignment="1">
      <alignment horizontal="center"/>
    </xf>
    <xf numFmtId="167" fontId="0" fillId="3" borderId="6" xfId="0" applyNumberFormat="1" applyFont="1" applyFill="1" applyBorder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3" fontId="0" fillId="3" borderId="10" xfId="0" applyNumberFormat="1" applyFont="1" applyFill="1" applyBorder="1"/>
    <xf numFmtId="3" fontId="0" fillId="3" borderId="11" xfId="0" applyNumberFormat="1" applyFont="1" applyFill="1" applyBorder="1"/>
    <xf numFmtId="0" fontId="9" fillId="0" borderId="5" xfId="0" applyFont="1" applyBorder="1"/>
    <xf numFmtId="0" fontId="0" fillId="9" borderId="0" xfId="0" applyFont="1" applyFill="1" applyBorder="1"/>
    <xf numFmtId="4" fontId="0" fillId="9" borderId="7" xfId="0" applyNumberFormat="1" applyFont="1" applyFill="1" applyBorder="1" applyAlignment="1">
      <alignment horizontal="center"/>
    </xf>
    <xf numFmtId="3" fontId="0" fillId="9" borderId="6" xfId="0" applyNumberFormat="1" applyFont="1" applyFill="1" applyBorder="1"/>
    <xf numFmtId="164" fontId="0" fillId="3" borderId="7" xfId="2" applyNumberFormat="1" applyFont="1" applyFill="1" applyBorder="1"/>
    <xf numFmtId="0" fontId="0" fillId="7" borderId="9" xfId="0" applyFont="1" applyFill="1" applyBorder="1"/>
    <xf numFmtId="0" fontId="0" fillId="7" borderId="10" xfId="0" applyFont="1" applyFill="1" applyBorder="1"/>
    <xf numFmtId="0" fontId="0" fillId="7" borderId="11" xfId="0" applyFont="1" applyFill="1" applyBorder="1"/>
    <xf numFmtId="0" fontId="0" fillId="7" borderId="11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3" fontId="0" fillId="0" borderId="8" xfId="0" applyNumberFormat="1" applyFont="1" applyBorder="1"/>
    <xf numFmtId="3" fontId="0" fillId="0" borderId="2" xfId="0" applyNumberFormat="1" applyFont="1" applyBorder="1"/>
    <xf numFmtId="169" fontId="0" fillId="3" borderId="7" xfId="0" applyNumberFormat="1" applyFont="1" applyFill="1" applyBorder="1" applyAlignment="1">
      <alignment horizontal="center"/>
    </xf>
    <xf numFmtId="3" fontId="0" fillId="9" borderId="7" xfId="0" applyNumberFormat="1" applyFont="1" applyFill="1" applyBorder="1"/>
    <xf numFmtId="3" fontId="0" fillId="7" borderId="10" xfId="0" applyNumberFormat="1" applyFont="1" applyFill="1" applyBorder="1"/>
    <xf numFmtId="3" fontId="0" fillId="3" borderId="0" xfId="0" applyNumberFormat="1" applyFont="1" applyFill="1"/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3" xfId="0" applyNumberFormat="1" applyFont="1" applyBorder="1" applyAlignment="1">
      <alignment horizontal="centerContinuous"/>
    </xf>
    <xf numFmtId="9" fontId="8" fillId="0" borderId="0" xfId="2" applyFont="1"/>
    <xf numFmtId="0" fontId="2" fillId="2" borderId="0" xfId="0" applyFont="1" applyFill="1" applyAlignment="1">
      <alignment horizontal="center"/>
    </xf>
  </cellXfs>
  <cellStyles count="4">
    <cellStyle name="Bad" xfId="3" builtinId="27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239" t="s">
        <v>218</v>
      </c>
      <c r="B5" s="239"/>
      <c r="C5" s="239"/>
    </row>
    <row r="6" spans="1:3" ht="21" customHeight="1" x14ac:dyDescent="0.25">
      <c r="A6" s="239"/>
      <c r="B6" s="239"/>
      <c r="C6" s="239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16</v>
      </c>
      <c r="C10" s="2" t="s">
        <v>210</v>
      </c>
    </row>
    <row r="11" spans="1:3" x14ac:dyDescent="0.25">
      <c r="A11" s="10">
        <v>2</v>
      </c>
      <c r="B11" s="11" t="s">
        <v>17</v>
      </c>
      <c r="C11" s="2" t="s">
        <v>211</v>
      </c>
    </row>
    <row r="12" spans="1:3" x14ac:dyDescent="0.25">
      <c r="A12" s="10">
        <v>3</v>
      </c>
      <c r="B12" s="11" t="s">
        <v>18</v>
      </c>
      <c r="C12" s="2" t="s">
        <v>212</v>
      </c>
    </row>
    <row r="13" spans="1:3" x14ac:dyDescent="0.25">
      <c r="A13" s="10">
        <v>4</v>
      </c>
      <c r="B13" s="11" t="s">
        <v>19</v>
      </c>
      <c r="C13" s="2" t="s">
        <v>217</v>
      </c>
    </row>
    <row r="14" spans="1:3" x14ac:dyDescent="0.25">
      <c r="A14" s="10">
        <v>5</v>
      </c>
      <c r="B14" s="11" t="s">
        <v>20</v>
      </c>
      <c r="C14" s="2" t="s">
        <v>216</v>
      </c>
    </row>
    <row r="15" spans="1:3" x14ac:dyDescent="0.25">
      <c r="A15" s="10">
        <v>6</v>
      </c>
      <c r="B15" s="11" t="s">
        <v>21</v>
      </c>
      <c r="C15" s="2" t="s">
        <v>215</v>
      </c>
    </row>
    <row r="16" spans="1:3" x14ac:dyDescent="0.25">
      <c r="A16" s="10">
        <v>7</v>
      </c>
      <c r="B16" s="11" t="s">
        <v>22</v>
      </c>
      <c r="C16" s="2" t="s">
        <v>214</v>
      </c>
    </row>
    <row r="17" spans="1:3" x14ac:dyDescent="0.25">
      <c r="A17" s="10">
        <v>8</v>
      </c>
      <c r="B17" s="11" t="s">
        <v>23</v>
      </c>
      <c r="C17" s="2" t="s">
        <v>213</v>
      </c>
    </row>
    <row r="18" spans="1:3" x14ac:dyDescent="0.25">
      <c r="A18" s="4"/>
      <c r="B18" s="11"/>
    </row>
    <row r="19" spans="1:3" x14ac:dyDescent="0.25">
      <c r="A19" s="4"/>
      <c r="B19" s="11"/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RBC Ratio'!A1" display="'RBC Ratio'!A1"/>
    <hyperlink ref="A11" location="'RBC Charges'!A1" display="'RBC Charges'!A1"/>
    <hyperlink ref="A12" location="'R1'!A1" display="'R1'!A1"/>
    <hyperlink ref="A13" location="'R2'!A1" display="'R2'!A1"/>
    <hyperlink ref="A14" location="'R3'!A1" display="'R3'!A1"/>
    <hyperlink ref="A15" location="'R4'!A1" display="'R4'!A1"/>
    <hyperlink ref="A16" location="'R5'!A1" display="'R5'!A1"/>
    <hyperlink ref="A17" location="Rcat!A1" display="Rcat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30" ht="15" customHeight="1" x14ac:dyDescent="0.25">
      <c r="A1" s="5" t="s">
        <v>3</v>
      </c>
      <c r="C1" t="s">
        <v>24</v>
      </c>
      <c r="D1" s="21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ht="15" customHeight="1" x14ac:dyDescent="0.25">
      <c r="A2" s="5" t="s">
        <v>4</v>
      </c>
      <c r="C2" s="6" t="s">
        <v>25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ht="15" customHeight="1" x14ac:dyDescent="0.25">
      <c r="A3" s="5" t="s">
        <v>5</v>
      </c>
      <c r="C3" s="6" t="s">
        <v>26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ht="15" customHeight="1" x14ac:dyDescent="0.25">
      <c r="A5" s="18" t="s">
        <v>6</v>
      </c>
      <c r="C5" s="43" t="s">
        <v>27</v>
      </c>
      <c r="D5" s="44"/>
      <c r="E5" s="45"/>
      <c r="F5" s="46">
        <v>0.75</v>
      </c>
      <c r="K5" s="9"/>
      <c r="L5" s="9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ht="15" customHeight="1" x14ac:dyDescent="0.25">
      <c r="A6" s="24"/>
      <c r="C6" s="47" t="s">
        <v>28</v>
      </c>
      <c r="D6" s="48"/>
      <c r="E6" s="49"/>
      <c r="F6" s="50">
        <v>0.34</v>
      </c>
      <c r="K6" s="9"/>
      <c r="L6" s="9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ht="15" customHeight="1" x14ac:dyDescent="0.25">
      <c r="C7" s="51" t="s">
        <v>29</v>
      </c>
      <c r="D7" s="52"/>
      <c r="E7" s="53"/>
      <c r="F7" s="54">
        <v>0.11999999999999988</v>
      </c>
      <c r="K7" s="9"/>
      <c r="L7" s="9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ht="15" customHeight="1" x14ac:dyDescent="0.25">
      <c r="A8" s="18"/>
      <c r="B8" s="9"/>
      <c r="C8" s="55" t="s">
        <v>30</v>
      </c>
      <c r="D8" s="56"/>
      <c r="E8" s="57"/>
      <c r="F8" s="58">
        <v>13000</v>
      </c>
      <c r="I8" s="7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ht="15" customHeight="1" x14ac:dyDescent="0.35">
      <c r="A9" s="9"/>
      <c r="B9" s="9"/>
      <c r="C9" s="59" t="s">
        <v>31</v>
      </c>
      <c r="D9" s="60"/>
      <c r="E9" s="61"/>
      <c r="F9" s="62">
        <v>400</v>
      </c>
      <c r="I9" s="7"/>
      <c r="J9" s="9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ht="15" customHeight="1" x14ac:dyDescent="0.35">
      <c r="A10" s="9"/>
      <c r="B10" s="9"/>
      <c r="C10" s="63" t="s">
        <v>32</v>
      </c>
      <c r="D10" s="64"/>
      <c r="E10" s="65"/>
      <c r="F10" s="66">
        <v>300</v>
      </c>
      <c r="H10" s="16"/>
      <c r="I10" s="7"/>
      <c r="J10" s="9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ht="15" customHeight="1" x14ac:dyDescent="0.35">
      <c r="A11" s="9"/>
      <c r="B11" s="9"/>
      <c r="C11" s="63" t="s">
        <v>33</v>
      </c>
      <c r="D11" s="64"/>
      <c r="E11" s="65"/>
      <c r="F11" s="66">
        <v>5300</v>
      </c>
      <c r="H11" s="16"/>
      <c r="I11" s="7"/>
      <c r="J11" s="9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15" customHeight="1" x14ac:dyDescent="0.35">
      <c r="A12" s="9"/>
      <c r="B12" s="9"/>
      <c r="C12" s="63" t="s">
        <v>34</v>
      </c>
      <c r="D12" s="64"/>
      <c r="E12" s="65"/>
      <c r="F12" s="66">
        <v>300</v>
      </c>
      <c r="H12" s="16"/>
      <c r="I12" s="7"/>
      <c r="J12" s="9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ht="15" customHeight="1" x14ac:dyDescent="0.35">
      <c r="A13" s="9"/>
      <c r="B13" s="9"/>
      <c r="C13" s="63" t="s">
        <v>35</v>
      </c>
      <c r="D13" s="64"/>
      <c r="E13" s="65"/>
      <c r="F13" s="66">
        <v>5100</v>
      </c>
      <c r="H13" s="16"/>
      <c r="I13" s="7"/>
      <c r="J13" s="9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ht="15" customHeight="1" x14ac:dyDescent="0.35">
      <c r="A14" s="9"/>
      <c r="B14" s="9"/>
      <c r="C14" s="63" t="s">
        <v>36</v>
      </c>
      <c r="D14" s="64"/>
      <c r="E14" s="65"/>
      <c r="F14" s="66">
        <v>3000</v>
      </c>
      <c r="H14" s="16"/>
      <c r="I14" s="7"/>
      <c r="J14" s="9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ht="15" customHeight="1" x14ac:dyDescent="0.35">
      <c r="C15" s="67" t="s">
        <v>37</v>
      </c>
      <c r="D15" s="68"/>
      <c r="E15" s="69"/>
      <c r="F15" s="70">
        <v>2600</v>
      </c>
      <c r="H15" s="16"/>
      <c r="I15" s="7"/>
      <c r="J15" s="9"/>
      <c r="K15" s="9"/>
      <c r="L15" s="9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ht="15" customHeight="1" x14ac:dyDescent="0.25">
      <c r="K16" s="9"/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1:30" ht="15" customHeight="1" x14ac:dyDescent="0.25">
      <c r="K17" s="9"/>
      <c r="L17" s="9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1:30" ht="15" customHeight="1" x14ac:dyDescent="0.25">
      <c r="K18" s="9"/>
      <c r="L18" s="9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1:30" ht="15" customHeight="1" x14ac:dyDescent="0.25">
      <c r="K19" s="9"/>
      <c r="L19" s="9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1:30" ht="15" customHeight="1" x14ac:dyDescent="0.25">
      <c r="K20" s="9"/>
      <c r="L20" s="9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1:30" ht="15" customHeight="1" x14ac:dyDescent="0.25">
      <c r="K21" s="9"/>
      <c r="L21" s="9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1:30" ht="15" customHeight="1" x14ac:dyDescent="0.25">
      <c r="K22" s="9"/>
      <c r="L22" s="9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1:30" ht="15" customHeight="1" x14ac:dyDescent="0.25">
      <c r="K23" s="9"/>
      <c r="L23" s="9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1:30" ht="15" customHeight="1" x14ac:dyDescent="0.25">
      <c r="K24" s="9"/>
      <c r="L24" s="9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1:30" ht="15" customHeight="1" x14ac:dyDescent="0.25">
      <c r="K25" s="9"/>
      <c r="L25" s="9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1:30" ht="15" customHeight="1" x14ac:dyDescent="0.25">
      <c r="K26" s="9"/>
      <c r="L26" s="9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1:30" ht="15" customHeight="1" x14ac:dyDescent="0.25">
      <c r="K27" s="9"/>
      <c r="L27" s="9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1:30" ht="15" customHeight="1" x14ac:dyDescent="0.25">
      <c r="K28" s="9"/>
      <c r="L28" s="9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1:30" ht="15" customHeight="1" x14ac:dyDescent="0.25">
      <c r="K29" s="9"/>
      <c r="L29" s="9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1:30" ht="15" customHeight="1" x14ac:dyDescent="0.25">
      <c r="K30" s="9"/>
      <c r="L30" s="9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1:30" ht="15" customHeight="1" x14ac:dyDescent="0.25">
      <c r="K31" s="9"/>
      <c r="L31" s="9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1:30" ht="15" customHeight="1" x14ac:dyDescent="0.25">
      <c r="K32" s="17"/>
      <c r="L32" s="17"/>
      <c r="M32" s="17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1:30" ht="15" customHeight="1" x14ac:dyDescent="0.25">
      <c r="K33" s="17"/>
      <c r="L33" s="17"/>
      <c r="M33" s="1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1:30" ht="15" customHeight="1" x14ac:dyDescent="0.25">
      <c r="K34" s="17"/>
      <c r="L34" s="17"/>
      <c r="M34" s="1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1:30" ht="15" customHeight="1" x14ac:dyDescent="0.25">
      <c r="K35" s="17"/>
      <c r="L35" s="17"/>
      <c r="M35" s="1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1:30" ht="15" customHeight="1" x14ac:dyDescent="0.25">
      <c r="K36" s="17"/>
      <c r="L36" s="17"/>
      <c r="M36" s="1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1:30" ht="15" customHeight="1" x14ac:dyDescent="0.25">
      <c r="K37" s="17"/>
      <c r="L37" s="17"/>
      <c r="M37" s="1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1:30" ht="15" customHeight="1" x14ac:dyDescent="0.25">
      <c r="K38" s="17"/>
      <c r="L38" s="17"/>
      <c r="M38" s="1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1:30" ht="15" customHeight="1" x14ac:dyDescent="0.25">
      <c r="K39" s="17"/>
      <c r="L39" s="17"/>
      <c r="M39" s="1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1:30" ht="15" customHeight="1" x14ac:dyDescent="0.25">
      <c r="K40" s="17"/>
      <c r="L40" s="17"/>
      <c r="M40" s="17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1:30" ht="15" customHeight="1" x14ac:dyDescent="0.25">
      <c r="K41" s="17"/>
      <c r="L41" s="17"/>
      <c r="M41" s="17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1:30" ht="15" customHeight="1" x14ac:dyDescent="0.25">
      <c r="K42" s="17"/>
      <c r="L42" s="17"/>
      <c r="M42" s="17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1:30" ht="15" customHeight="1" x14ac:dyDescent="0.25">
      <c r="K43" s="17"/>
      <c r="L43" s="17"/>
      <c r="M43" s="17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1:30" ht="15" customHeight="1" x14ac:dyDescent="0.25">
      <c r="K44" s="17"/>
      <c r="L44" s="17"/>
      <c r="M44" s="17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1:30" ht="15" customHeight="1" x14ac:dyDescent="0.25">
      <c r="K45" s="17"/>
      <c r="L45" s="17"/>
      <c r="M45" s="17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1:30" ht="15" customHeight="1" x14ac:dyDescent="0.25">
      <c r="K46" s="17"/>
      <c r="L46" s="17"/>
      <c r="M46" s="17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1:30" ht="15" customHeight="1" x14ac:dyDescent="0.25">
      <c r="K47" s="17"/>
      <c r="L47" s="17"/>
      <c r="M47" s="1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1:30" ht="15" customHeight="1" x14ac:dyDescent="0.25">
      <c r="K48" s="17"/>
      <c r="L48" s="17"/>
      <c r="M48" s="17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ht="15" customHeight="1" x14ac:dyDescent="0.25">
      <c r="K49" s="17"/>
      <c r="L49" s="17"/>
      <c r="M49" s="17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ht="15" customHeight="1" x14ac:dyDescent="0.25">
      <c r="K50" s="17"/>
      <c r="L50" s="17"/>
      <c r="M50" s="17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0" ht="15" customHeight="1" x14ac:dyDescent="0.25">
      <c r="K51" s="17"/>
      <c r="L51" s="17"/>
      <c r="M51" s="17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ht="15" customHeight="1" x14ac:dyDescent="0.25">
      <c r="K52" s="17"/>
      <c r="L52" s="17"/>
      <c r="M52" s="17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ht="15" customHeight="1" x14ac:dyDescent="0.25">
      <c r="K53" s="17"/>
      <c r="L53" s="17"/>
      <c r="M53" s="17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ht="15" customHeight="1" x14ac:dyDescent="0.25">
      <c r="K54" s="17"/>
      <c r="L54" s="17"/>
      <c r="M54" s="17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ht="15" customHeight="1" x14ac:dyDescent="0.25">
      <c r="K55" s="17"/>
      <c r="L55" s="17"/>
      <c r="M55" s="17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ht="15" customHeight="1" x14ac:dyDescent="0.25">
      <c r="K56" s="17"/>
      <c r="L56" s="17"/>
      <c r="M56" s="17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ht="15" customHeight="1" x14ac:dyDescent="0.25">
      <c r="K57" s="17"/>
      <c r="L57" s="17"/>
      <c r="M57" s="1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ht="15" customHeight="1" x14ac:dyDescent="0.25">
      <c r="K58" s="17"/>
      <c r="L58" s="17"/>
      <c r="M58" s="17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7"/>
      <c r="K59" s="17"/>
      <c r="L59" s="17"/>
      <c r="M59" s="17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40" ht="15" customHeight="1" x14ac:dyDescent="0.25">
      <c r="A1" s="5" t="s">
        <v>3</v>
      </c>
      <c r="C1" t="s">
        <v>24</v>
      </c>
      <c r="D1" s="21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38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39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8" t="s">
        <v>6</v>
      </c>
      <c r="C5" s="74" t="s">
        <v>40</v>
      </c>
      <c r="D5" s="75"/>
      <c r="E5" s="75"/>
      <c r="F5" s="75"/>
      <c r="G5" s="76"/>
      <c r="H5" s="77" t="s">
        <v>41</v>
      </c>
      <c r="K5" s="9"/>
      <c r="L5" s="9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4"/>
      <c r="C6" s="47" t="s">
        <v>42</v>
      </c>
      <c r="D6" s="48"/>
      <c r="E6" s="48"/>
      <c r="F6" s="48"/>
      <c r="G6" s="49"/>
      <c r="H6" s="78">
        <v>1400</v>
      </c>
      <c r="K6" s="9"/>
      <c r="L6" s="9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C7" s="47" t="s">
        <v>43</v>
      </c>
      <c r="D7" s="48"/>
      <c r="E7" s="48"/>
      <c r="F7" s="48"/>
      <c r="G7" s="49"/>
      <c r="H7" s="78">
        <v>3100</v>
      </c>
      <c r="K7" s="9"/>
      <c r="L7" s="9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8"/>
      <c r="B8" s="9"/>
      <c r="C8" s="47" t="s">
        <v>44</v>
      </c>
      <c r="D8" s="48"/>
      <c r="E8" s="48"/>
      <c r="F8" s="48"/>
      <c r="G8" s="49"/>
      <c r="H8" s="78">
        <v>5200</v>
      </c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51" t="s">
        <v>45</v>
      </c>
      <c r="D9" s="52"/>
      <c r="E9" s="52"/>
      <c r="F9" s="52"/>
      <c r="G9" s="53"/>
      <c r="H9" s="79">
        <v>13000</v>
      </c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43" t="s">
        <v>46</v>
      </c>
      <c r="D10" s="44"/>
      <c r="E10" s="44"/>
      <c r="F10" s="44"/>
      <c r="G10" s="45"/>
      <c r="H10" s="81">
        <v>25900</v>
      </c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51" t="s">
        <v>47</v>
      </c>
      <c r="D11" s="52"/>
      <c r="E11" s="52"/>
      <c r="F11" s="52"/>
      <c r="G11" s="53"/>
      <c r="H11" s="79">
        <v>51400</v>
      </c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47" t="s">
        <v>48</v>
      </c>
      <c r="D12" s="48"/>
      <c r="E12" s="48"/>
      <c r="F12" s="48"/>
      <c r="G12" s="49"/>
      <c r="H12" s="78">
        <v>6400</v>
      </c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47" t="s">
        <v>49</v>
      </c>
      <c r="D13" s="48"/>
      <c r="E13" s="48"/>
      <c r="F13" s="48"/>
      <c r="G13" s="49"/>
      <c r="H13" s="78">
        <v>16000</v>
      </c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43" t="s">
        <v>50</v>
      </c>
      <c r="D14" s="44"/>
      <c r="E14" s="44"/>
      <c r="F14" s="44"/>
      <c r="G14" s="45"/>
      <c r="H14" s="81">
        <v>24800</v>
      </c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47" t="s">
        <v>51</v>
      </c>
      <c r="D15" s="48"/>
      <c r="E15" s="48"/>
      <c r="F15" s="48"/>
      <c r="G15" s="49"/>
      <c r="H15" s="78">
        <v>5000</v>
      </c>
      <c r="K15" s="9"/>
      <c r="L15" s="9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51" t="s">
        <v>52</v>
      </c>
      <c r="D16" s="52"/>
      <c r="E16" s="52"/>
      <c r="F16" s="52"/>
      <c r="G16" s="53"/>
      <c r="H16" s="79">
        <v>15400</v>
      </c>
      <c r="K16" s="9"/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C17" s="47" t="s">
        <v>53</v>
      </c>
      <c r="D17" s="48"/>
      <c r="E17" s="48"/>
      <c r="F17" s="48"/>
      <c r="G17" s="49"/>
      <c r="H17" s="78">
        <v>12500</v>
      </c>
      <c r="K17" s="9"/>
      <c r="L17" s="9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C18" s="51" t="s">
        <v>54</v>
      </c>
      <c r="D18" s="52"/>
      <c r="E18" s="52"/>
      <c r="F18" s="52"/>
      <c r="G18" s="53"/>
      <c r="H18" s="79">
        <v>400</v>
      </c>
      <c r="K18" s="9"/>
      <c r="L18" s="9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K19" s="9"/>
      <c r="L19" s="9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C20" s="82" t="s">
        <v>55</v>
      </c>
      <c r="D20" s="44"/>
      <c r="E20" s="44"/>
      <c r="F20" s="44"/>
      <c r="G20" s="44"/>
      <c r="H20" s="83">
        <v>10100</v>
      </c>
      <c r="K20" s="9"/>
      <c r="L20" s="9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84" t="s">
        <v>56</v>
      </c>
      <c r="D21" s="52"/>
      <c r="E21" s="52"/>
      <c r="F21" s="52"/>
      <c r="G21" s="52"/>
      <c r="H21" s="85">
        <v>9600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5" t="s">
        <v>8</v>
      </c>
      <c r="B23" s="22" t="s">
        <v>10</v>
      </c>
      <c r="C23" s="86" t="s">
        <v>57</v>
      </c>
      <c r="K23" s="9"/>
      <c r="L23" s="9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B24" s="22" t="s">
        <v>11</v>
      </c>
      <c r="C24" s="86" t="s">
        <v>58</v>
      </c>
      <c r="K24" s="9"/>
      <c r="L24" s="9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K25" s="9"/>
      <c r="L25" s="9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 s="5" t="s">
        <v>59</v>
      </c>
      <c r="C26" s="86" t="s">
        <v>60</v>
      </c>
      <c r="K26" s="9"/>
      <c r="L26" s="9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86" t="s">
        <v>61</v>
      </c>
      <c r="K27" s="9"/>
      <c r="L27" s="9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5"/>
      <c r="C28" s="87" t="s">
        <v>62</v>
      </c>
      <c r="K28" s="9"/>
      <c r="L28" s="9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C29" s="86"/>
      <c r="K29" s="9"/>
      <c r="L29" s="9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5" t="s">
        <v>15</v>
      </c>
      <c r="C30" s="86" t="s">
        <v>63</v>
      </c>
      <c r="K30" s="9"/>
      <c r="L30" s="9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C31" s="86" t="s">
        <v>64</v>
      </c>
      <c r="K31" s="9"/>
      <c r="L31" s="9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K32" s="9"/>
      <c r="L32" s="9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5" t="s">
        <v>15</v>
      </c>
      <c r="C33" s="6" t="s">
        <v>65</v>
      </c>
      <c r="K33" s="17"/>
      <c r="L33" s="17"/>
      <c r="M33" s="1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K34" s="17"/>
      <c r="L34" s="17"/>
      <c r="M34" s="1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35">
      <c r="C35" s="22" t="s">
        <v>66</v>
      </c>
      <c r="D35" s="6" t="s">
        <v>67</v>
      </c>
      <c r="K35" s="17"/>
      <c r="L35" s="17"/>
      <c r="M35" s="1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35">
      <c r="C36" s="22" t="s">
        <v>68</v>
      </c>
      <c r="D36" s="6" t="s">
        <v>69</v>
      </c>
      <c r="K36" s="17"/>
      <c r="L36" s="17"/>
      <c r="M36" s="1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35">
      <c r="D37" s="35" t="s">
        <v>70</v>
      </c>
      <c r="K37" s="17"/>
      <c r="L37" s="17"/>
      <c r="M37" s="1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35">
      <c r="A38" s="5"/>
      <c r="C38" s="22" t="s">
        <v>71</v>
      </c>
      <c r="D38" s="6" t="s">
        <v>72</v>
      </c>
      <c r="K38" s="17"/>
      <c r="L38" s="17"/>
      <c r="M38" s="1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5"/>
      <c r="D39" s="6" t="s">
        <v>73</v>
      </c>
      <c r="K39" s="17"/>
      <c r="L39" s="17"/>
      <c r="M39" s="1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5" t="s">
        <v>16</v>
      </c>
      <c r="C41" s="6" t="s">
        <v>74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24" t="s">
        <v>59</v>
      </c>
      <c r="C43" s="21" t="s">
        <v>75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C44" s="21" t="s">
        <v>76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C45" s="21" t="s">
        <v>77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35">
      <c r="C47" s="88" t="s">
        <v>78</v>
      </c>
      <c r="D47" s="89" t="s">
        <v>9</v>
      </c>
      <c r="E47" s="90">
        <v>0</v>
      </c>
      <c r="G47" s="91" t="s">
        <v>79</v>
      </c>
      <c r="H47" s="92"/>
      <c r="I47" s="89" t="s">
        <v>9</v>
      </c>
      <c r="J47" s="90">
        <v>0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4.710937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24</v>
      </c>
      <c r="D1" s="21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80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35">
      <c r="A3" s="5" t="s">
        <v>5</v>
      </c>
      <c r="C3" s="6" t="s">
        <v>81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/>
      <c r="D4"/>
      <c r="E4"/>
      <c r="F4"/>
      <c r="G4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thickBot="1" x14ac:dyDescent="0.4">
      <c r="A5" s="18" t="s">
        <v>6</v>
      </c>
      <c r="C5" s="93" t="s">
        <v>82</v>
      </c>
      <c r="D5" s="94"/>
      <c r="E5" s="94"/>
      <c r="F5" s="94"/>
      <c r="G5" s="9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4"/>
      <c r="C6" s="96" t="s">
        <v>40</v>
      </c>
      <c r="D6" s="97"/>
      <c r="E6" s="98"/>
      <c r="F6" s="99" t="s">
        <v>83</v>
      </c>
      <c r="G6" s="100" t="s">
        <v>84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C7" s="47"/>
      <c r="D7" s="48" t="s">
        <v>85</v>
      </c>
      <c r="E7" s="49"/>
      <c r="F7" s="101">
        <f ca="1">RANDBETWEEN(50,300)*10</f>
        <v>1810</v>
      </c>
      <c r="G7" s="102">
        <v>3.0000000000000001E-3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8"/>
      <c r="B8" s="9"/>
      <c r="C8" s="47"/>
      <c r="D8" s="48" t="s">
        <v>87</v>
      </c>
      <c r="E8" s="49"/>
      <c r="F8" s="101">
        <f ca="1">ROUND(F7*AF8*RANDBETWEEN(80,120)/100,-1)</f>
        <v>0</v>
      </c>
      <c r="G8" s="102">
        <v>3.0000000000000001E-3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47"/>
      <c r="D9" s="48" t="s">
        <v>88</v>
      </c>
      <c r="E9" s="49"/>
      <c r="F9" s="101">
        <f ca="1">ROUND(F7*AF9*RANDBETWEEN(80,120)/100,-1)</f>
        <v>0</v>
      </c>
      <c r="G9" s="102">
        <v>0.05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thickBot="1" x14ac:dyDescent="0.3">
      <c r="A10" s="9"/>
      <c r="B10" s="9"/>
      <c r="C10" s="47"/>
      <c r="D10" s="48" t="s">
        <v>89</v>
      </c>
      <c r="E10" s="49"/>
      <c r="F10" s="101">
        <v>0</v>
      </c>
      <c r="G10" s="102">
        <v>0.05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103" t="s">
        <v>90</v>
      </c>
      <c r="D11" s="104"/>
      <c r="E11" s="105"/>
      <c r="F11" s="106" t="s">
        <v>83</v>
      </c>
      <c r="G11" s="107" t="s">
        <v>84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47"/>
      <c r="D12" s="48" t="s">
        <v>91</v>
      </c>
      <c r="E12" s="49"/>
      <c r="F12" s="108">
        <f ca="1">ROUND(F7*AF12*RANDBETWEEN(80,120)/100,-2)</f>
        <v>0</v>
      </c>
      <c r="G12" s="109">
        <v>0</v>
      </c>
      <c r="H12" s="2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47"/>
      <c r="D13" s="48" t="s">
        <v>92</v>
      </c>
      <c r="E13" s="49"/>
      <c r="F13" s="108">
        <f ca="1">ROUND(F7*AF13*RANDBETWEEN(80,120)/100,-1)</f>
        <v>0</v>
      </c>
      <c r="G13" s="109">
        <v>3.0000000000000001E-3</v>
      </c>
      <c r="H13" s="21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47"/>
      <c r="D14" s="48" t="s">
        <v>93</v>
      </c>
      <c r="E14" s="49"/>
      <c r="F14" s="108">
        <f ca="1">ROUND(F7*AF14*RANDBETWEEN(80,120)/100,-2)</f>
        <v>0</v>
      </c>
      <c r="G14" s="109">
        <v>3.0000000000000001E-3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47"/>
      <c r="D15" s="48" t="s">
        <v>94</v>
      </c>
      <c r="E15" s="49"/>
      <c r="F15" s="108">
        <f ca="1">ROUND(F7*AF15*RANDBETWEEN(80,120)/100,-2)</f>
        <v>0</v>
      </c>
      <c r="G15" s="109">
        <v>0.01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47"/>
      <c r="D16" s="48" t="s">
        <v>95</v>
      </c>
      <c r="E16" s="49"/>
      <c r="F16" s="108">
        <f ca="1">ROUND(F7*AF16*RANDBETWEEN(80,120)/100,-1)</f>
        <v>0</v>
      </c>
      <c r="G16" s="109">
        <v>0.02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47"/>
      <c r="D17" s="48" t="s">
        <v>96</v>
      </c>
      <c r="E17" s="49"/>
      <c r="F17" s="108">
        <f ca="1">ROUND(F7*AF17*RANDBETWEEN(80,120)/100,-1)</f>
        <v>0</v>
      </c>
      <c r="G17" s="109">
        <v>4.4999999999999998E-2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47"/>
      <c r="D18" s="48" t="s">
        <v>97</v>
      </c>
      <c r="E18" s="49"/>
      <c r="F18" s="108">
        <f ca="1">ROUND(F7*AF18*RANDBETWEEN(80,120)/100,-1)</f>
        <v>0</v>
      </c>
      <c r="G18" s="109">
        <v>0.1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51"/>
      <c r="D19" s="52" t="s">
        <v>98</v>
      </c>
      <c r="E19" s="53"/>
      <c r="F19" s="110">
        <f ca="1">ROUND(F7*AF19*RANDBETWEEN(80,120)/100,-1)</f>
        <v>0</v>
      </c>
      <c r="G19" s="111">
        <v>0.3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/>
      <c r="D20"/>
      <c r="E20"/>
      <c r="F20"/>
      <c r="G20"/>
      <c r="H20"/>
      <c r="I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112" t="s">
        <v>99</v>
      </c>
      <c r="D21" s="15"/>
      <c r="E21" s="15"/>
      <c r="F21" s="15"/>
      <c r="G21" s="113">
        <f ca="1">IF(RAND()&gt;0.95,RANDBETWEEN(130,200)*10, RANDBETWEEN(1,50)*10)</f>
        <v>40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114" t="s">
        <v>100</v>
      </c>
      <c r="D23" s="115"/>
      <c r="E23" s="115"/>
      <c r="F23" s="115"/>
      <c r="G23" s="115"/>
      <c r="H23" s="115"/>
      <c r="I23" s="11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117"/>
      <c r="D24" s="118" t="s">
        <v>101</v>
      </c>
      <c r="E24" s="119"/>
      <c r="F24" s="120" t="s">
        <v>102</v>
      </c>
      <c r="G24" s="121"/>
      <c r="H24" s="122"/>
      <c r="I24" s="53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1"/>
      <c r="D25" s="123"/>
      <c r="E25" s="124"/>
      <c r="F25" s="125" t="s">
        <v>103</v>
      </c>
      <c r="G25" s="123"/>
      <c r="H25" s="124"/>
      <c r="I25" s="37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41"/>
      <c r="D26" s="123" t="s">
        <v>104</v>
      </c>
      <c r="E26" s="126"/>
      <c r="F26" s="125" t="s">
        <v>105</v>
      </c>
      <c r="G26" s="127" t="s">
        <v>105</v>
      </c>
      <c r="H26" s="126"/>
      <c r="I26" s="4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1"/>
      <c r="D27" s="123" t="s">
        <v>105</v>
      </c>
      <c r="E27" s="124" t="s">
        <v>106</v>
      </c>
      <c r="F27" s="125" t="s">
        <v>107</v>
      </c>
      <c r="G27" s="123" t="s">
        <v>108</v>
      </c>
      <c r="H27" s="124"/>
      <c r="I27" s="3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thickBot="1" x14ac:dyDescent="0.3">
      <c r="C28" s="128"/>
      <c r="D28" s="129" t="s">
        <v>90</v>
      </c>
      <c r="E28" s="130" t="s">
        <v>90</v>
      </c>
      <c r="F28" s="131" t="s">
        <v>109</v>
      </c>
      <c r="G28" s="129" t="s">
        <v>110</v>
      </c>
      <c r="H28" s="130" t="s">
        <v>111</v>
      </c>
      <c r="I28" s="132" t="s">
        <v>112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C29" s="71">
        <v>1</v>
      </c>
      <c r="D29" s="108" t="e">
        <f t="shared" ref="D29:D43" ca="1" si="0">I29*AD29/AI29</f>
        <v>#DIV/0!</v>
      </c>
      <c r="E29" s="78" t="e">
        <f t="shared" ref="E29:E43" ca="1" si="1">I29*AE29/AI29</f>
        <v>#DIV/0!</v>
      </c>
      <c r="F29" s="133" t="e">
        <f t="shared" ref="F29:F43" ca="1" si="2">I29*AF29/AI29</f>
        <v>#DIV/0!</v>
      </c>
      <c r="G29" s="108" t="e">
        <f t="shared" ref="G29:G43" ca="1" si="3">I29*AG29/AI29</f>
        <v>#DIV/0!</v>
      </c>
      <c r="H29" s="78" t="e">
        <f t="shared" ref="H29:H43" ca="1" si="4">I29*AH29/AI29</f>
        <v>#DIV/0!</v>
      </c>
      <c r="I29" s="134">
        <f ca="1">RANDBETWEEN(50,150)*100</f>
        <v>8200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C30" s="72">
        <v>2</v>
      </c>
      <c r="D30" s="110" t="e">
        <f t="shared" ca="1" si="0"/>
        <v>#DIV/0!</v>
      </c>
      <c r="E30" s="79" t="e">
        <f t="shared" ca="1" si="1"/>
        <v>#DIV/0!</v>
      </c>
      <c r="F30" s="137" t="e">
        <f t="shared" ca="1" si="2"/>
        <v>#DIV/0!</v>
      </c>
      <c r="G30" s="110" t="e">
        <f t="shared" ca="1" si="3"/>
        <v>#DIV/0!</v>
      </c>
      <c r="H30" s="79" t="e">
        <f t="shared" ca="1" si="4"/>
        <v>#DIV/0!</v>
      </c>
      <c r="I30" s="138">
        <f ca="1">ROUND(I29*IF(RAND()&lt;0.15,0.5,RANDBETWEEN(90,100)/100),-2)</f>
        <v>4100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C31" s="71">
        <v>3</v>
      </c>
      <c r="D31" s="108" t="e">
        <f t="shared" ca="1" si="0"/>
        <v>#DIV/0!</v>
      </c>
      <c r="E31" s="78" t="e">
        <f t="shared" ca="1" si="1"/>
        <v>#DIV/0!</v>
      </c>
      <c r="F31" s="133" t="e">
        <f t="shared" ca="1" si="2"/>
        <v>#DIV/0!</v>
      </c>
      <c r="G31" s="108" t="e">
        <f t="shared" ca="1" si="3"/>
        <v>#DIV/0!</v>
      </c>
      <c r="H31" s="78" t="e">
        <f t="shared" ca="1" si="4"/>
        <v>#DIV/0!</v>
      </c>
      <c r="I31" s="134">
        <f t="shared" ref="I31:I43" ca="1" si="5">ROUND(I30*IF(RAND()&lt;0.15,0.5,RANDBETWEEN(90,100)/100),-2)</f>
        <v>2100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C32" s="72">
        <v>4</v>
      </c>
      <c r="D32" s="110" t="e">
        <f t="shared" ca="1" si="0"/>
        <v>#DIV/0!</v>
      </c>
      <c r="E32" s="79" t="e">
        <f t="shared" ca="1" si="1"/>
        <v>#DIV/0!</v>
      </c>
      <c r="F32" s="137" t="e">
        <f t="shared" ca="1" si="2"/>
        <v>#DIV/0!</v>
      </c>
      <c r="G32" s="110" t="e">
        <f t="shared" ca="1" si="3"/>
        <v>#DIV/0!</v>
      </c>
      <c r="H32" s="79" t="e">
        <f t="shared" ca="1" si="4"/>
        <v>#DIV/0!</v>
      </c>
      <c r="I32" s="138">
        <f t="shared" ca="1" si="5"/>
        <v>1100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1">
        <v>5</v>
      </c>
      <c r="D33" s="108" t="e">
        <f t="shared" ca="1" si="0"/>
        <v>#DIV/0!</v>
      </c>
      <c r="E33" s="78" t="e">
        <f t="shared" ca="1" si="1"/>
        <v>#DIV/0!</v>
      </c>
      <c r="F33" s="133" t="e">
        <f t="shared" ca="1" si="2"/>
        <v>#DIV/0!</v>
      </c>
      <c r="G33" s="108" t="e">
        <f t="shared" ca="1" si="3"/>
        <v>#DIV/0!</v>
      </c>
      <c r="H33" s="78" t="e">
        <f t="shared" ca="1" si="4"/>
        <v>#DIV/0!</v>
      </c>
      <c r="I33" s="134">
        <f t="shared" ca="1" si="5"/>
        <v>1000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2">
        <v>6</v>
      </c>
      <c r="D34" s="110" t="e">
        <f t="shared" ca="1" si="0"/>
        <v>#DIV/0!</v>
      </c>
      <c r="E34" s="79" t="e">
        <f t="shared" ca="1" si="1"/>
        <v>#DIV/0!</v>
      </c>
      <c r="F34" s="137" t="e">
        <f t="shared" ca="1" si="2"/>
        <v>#DIV/0!</v>
      </c>
      <c r="G34" s="110" t="e">
        <f t="shared" ca="1" si="3"/>
        <v>#DIV/0!</v>
      </c>
      <c r="H34" s="79" t="e">
        <f t="shared" ca="1" si="4"/>
        <v>#DIV/0!</v>
      </c>
      <c r="I34" s="138">
        <f t="shared" ca="1" si="5"/>
        <v>900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1">
        <v>7</v>
      </c>
      <c r="D35" s="108" t="e">
        <f t="shared" ca="1" si="0"/>
        <v>#DIV/0!</v>
      </c>
      <c r="E35" s="78" t="e">
        <f t="shared" ca="1" si="1"/>
        <v>#DIV/0!</v>
      </c>
      <c r="F35" s="133" t="e">
        <f t="shared" ca="1" si="2"/>
        <v>#DIV/0!</v>
      </c>
      <c r="G35" s="108" t="e">
        <f t="shared" ca="1" si="3"/>
        <v>#DIV/0!</v>
      </c>
      <c r="H35" s="78" t="e">
        <f t="shared" ca="1" si="4"/>
        <v>#DIV/0!</v>
      </c>
      <c r="I35" s="134">
        <f t="shared" ca="1" si="5"/>
        <v>900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2">
        <v>8</v>
      </c>
      <c r="D36" s="110" t="e">
        <f t="shared" ca="1" si="0"/>
        <v>#DIV/0!</v>
      </c>
      <c r="E36" s="79" t="e">
        <f t="shared" ca="1" si="1"/>
        <v>#DIV/0!</v>
      </c>
      <c r="F36" s="137" t="e">
        <f t="shared" ca="1" si="2"/>
        <v>#DIV/0!</v>
      </c>
      <c r="G36" s="110" t="e">
        <f t="shared" ca="1" si="3"/>
        <v>#DIV/0!</v>
      </c>
      <c r="H36" s="79" t="e">
        <f t="shared" ca="1" si="4"/>
        <v>#DIV/0!</v>
      </c>
      <c r="I36" s="138">
        <f t="shared" ca="1" si="5"/>
        <v>900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5"/>
      <c r="C37" s="71">
        <v>9</v>
      </c>
      <c r="D37" s="108" t="e">
        <f t="shared" ca="1" si="0"/>
        <v>#DIV/0!</v>
      </c>
      <c r="E37" s="78" t="e">
        <f t="shared" ca="1" si="1"/>
        <v>#DIV/0!</v>
      </c>
      <c r="F37" s="133" t="e">
        <f t="shared" ca="1" si="2"/>
        <v>#DIV/0!</v>
      </c>
      <c r="G37" s="108" t="e">
        <f t="shared" ca="1" si="3"/>
        <v>#DIV/0!</v>
      </c>
      <c r="H37" s="78" t="e">
        <f t="shared" ca="1" si="4"/>
        <v>#DIV/0!</v>
      </c>
      <c r="I37" s="134">
        <f t="shared" ca="1" si="5"/>
        <v>900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2">
        <v>10</v>
      </c>
      <c r="D38" s="110" t="e">
        <f t="shared" ca="1" si="0"/>
        <v>#DIV/0!</v>
      </c>
      <c r="E38" s="79" t="e">
        <f t="shared" ca="1" si="1"/>
        <v>#DIV/0!</v>
      </c>
      <c r="F38" s="137" t="e">
        <f t="shared" ca="1" si="2"/>
        <v>#DIV/0!</v>
      </c>
      <c r="G38" s="110" t="e">
        <f t="shared" ca="1" si="3"/>
        <v>#DIV/0!</v>
      </c>
      <c r="H38" s="79" t="e">
        <f t="shared" ca="1" si="4"/>
        <v>#DIV/0!</v>
      </c>
      <c r="I38" s="138">
        <f t="shared" ca="1" si="5"/>
        <v>500</v>
      </c>
      <c r="K38" s="17"/>
      <c r="L38" s="17"/>
      <c r="M38" s="1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71">
        <v>11</v>
      </c>
      <c r="D39" s="108" t="e">
        <f t="shared" ca="1" si="0"/>
        <v>#DIV/0!</v>
      </c>
      <c r="E39" s="78" t="e">
        <f t="shared" ca="1" si="1"/>
        <v>#DIV/0!</v>
      </c>
      <c r="F39" s="133" t="e">
        <f t="shared" ca="1" si="2"/>
        <v>#DIV/0!</v>
      </c>
      <c r="G39" s="108" t="e">
        <f t="shared" ca="1" si="3"/>
        <v>#DIV/0!</v>
      </c>
      <c r="H39" s="78" t="e">
        <f t="shared" ca="1" si="4"/>
        <v>#DIV/0!</v>
      </c>
      <c r="I39" s="134">
        <f t="shared" ca="1" si="5"/>
        <v>500</v>
      </c>
      <c r="J39" s="17"/>
      <c r="K39" s="17"/>
      <c r="L39" s="17"/>
      <c r="M39" s="1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5"/>
      <c r="C40" s="72">
        <v>12</v>
      </c>
      <c r="D40" s="141" t="e">
        <f t="shared" ca="1" si="0"/>
        <v>#DIV/0!</v>
      </c>
      <c r="E40" s="28" t="e">
        <f t="shared" ca="1" si="1"/>
        <v>#DIV/0!</v>
      </c>
      <c r="F40" s="142" t="e">
        <f t="shared" ca="1" si="2"/>
        <v>#DIV/0!</v>
      </c>
      <c r="G40" s="141" t="e">
        <f t="shared" ca="1" si="3"/>
        <v>#DIV/0!</v>
      </c>
      <c r="H40" s="28" t="e">
        <f t="shared" ca="1" si="4"/>
        <v>#DIV/0!</v>
      </c>
      <c r="I40" s="138">
        <f t="shared" ca="1" si="5"/>
        <v>300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C41" s="71">
        <v>13</v>
      </c>
      <c r="D41" s="108" t="e">
        <f t="shared" ca="1" si="0"/>
        <v>#DIV/0!</v>
      </c>
      <c r="E41" s="78" t="e">
        <f t="shared" ca="1" si="1"/>
        <v>#DIV/0!</v>
      </c>
      <c r="F41" s="133" t="e">
        <f t="shared" ca="1" si="2"/>
        <v>#DIV/0!</v>
      </c>
      <c r="G41" s="108" t="e">
        <f t="shared" ca="1" si="3"/>
        <v>#DIV/0!</v>
      </c>
      <c r="H41" s="78" t="e">
        <f t="shared" ca="1" si="4"/>
        <v>#DIV/0!</v>
      </c>
      <c r="I41" s="134">
        <f t="shared" ca="1" si="5"/>
        <v>300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C42" s="71">
        <v>14</v>
      </c>
      <c r="D42" s="108" t="e">
        <f t="shared" ca="1" si="0"/>
        <v>#DIV/0!</v>
      </c>
      <c r="E42" s="78" t="e">
        <f t="shared" ca="1" si="1"/>
        <v>#DIV/0!</v>
      </c>
      <c r="F42" s="133" t="e">
        <f t="shared" ca="1" si="2"/>
        <v>#DIV/0!</v>
      </c>
      <c r="G42" s="108" t="e">
        <f t="shared" ca="1" si="3"/>
        <v>#DIV/0!</v>
      </c>
      <c r="H42" s="78" t="e">
        <f t="shared" ca="1" si="4"/>
        <v>#DIV/0!</v>
      </c>
      <c r="I42" s="134">
        <f t="shared" ca="1" si="5"/>
        <v>300</v>
      </c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thickBot="1" x14ac:dyDescent="0.3">
      <c r="C43" s="128">
        <v>15</v>
      </c>
      <c r="D43" s="143" t="e">
        <f t="shared" ca="1" si="0"/>
        <v>#DIV/0!</v>
      </c>
      <c r="E43" s="144" t="e">
        <f t="shared" ca="1" si="1"/>
        <v>#DIV/0!</v>
      </c>
      <c r="F43" s="145" t="e">
        <f t="shared" ca="1" si="2"/>
        <v>#DIV/0!</v>
      </c>
      <c r="G43" s="143" t="e">
        <f t="shared" ca="1" si="3"/>
        <v>#DIV/0!</v>
      </c>
      <c r="H43" s="144" t="e">
        <f t="shared" ca="1" si="4"/>
        <v>#DIV/0!</v>
      </c>
      <c r="I43" s="146">
        <f t="shared" ca="1" si="5"/>
        <v>300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C44" s="73" t="s">
        <v>14</v>
      </c>
      <c r="D44" s="80" t="e">
        <f t="shared" ref="D44:I44" ca="1" si="6">SUM(D29:D43)</f>
        <v>#DIV/0!</v>
      </c>
      <c r="E44" s="138" t="e">
        <f t="shared" ca="1" si="6"/>
        <v>#DIV/0!</v>
      </c>
      <c r="F44" s="147" t="e">
        <f t="shared" ca="1" si="6"/>
        <v>#DIV/0!</v>
      </c>
      <c r="G44" s="80" t="e">
        <f t="shared" ca="1" si="6"/>
        <v>#DIV/0!</v>
      </c>
      <c r="H44" s="138" t="e">
        <f t="shared" ca="1" si="6"/>
        <v>#DIV/0!</v>
      </c>
      <c r="I44" s="138">
        <f t="shared" ca="1" si="6"/>
        <v>22300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C45" s="29" t="s">
        <v>114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24</v>
      </c>
      <c r="D1" s="21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115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116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/>
      <c r="D4"/>
      <c r="E4"/>
      <c r="F4"/>
      <c r="G4"/>
      <c r="H4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8" t="s">
        <v>6</v>
      </c>
      <c r="C5" s="42" t="s">
        <v>117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24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148"/>
      <c r="D7" s="149"/>
      <c r="E7" s="150"/>
      <c r="F7" s="151"/>
      <c r="G7" s="150"/>
      <c r="H7" s="150" t="s">
        <v>118</v>
      </c>
      <c r="I7" s="151"/>
      <c r="J7" s="151" t="s">
        <v>119</v>
      </c>
      <c r="K7" s="148"/>
      <c r="L7" s="148"/>
      <c r="M7" s="14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8"/>
      <c r="B8" s="9"/>
      <c r="C8" s="148"/>
      <c r="D8" s="152" t="s">
        <v>120</v>
      </c>
      <c r="E8" s="153"/>
      <c r="F8" s="154"/>
      <c r="G8" s="153" t="s">
        <v>83</v>
      </c>
      <c r="H8" s="153" t="s">
        <v>121</v>
      </c>
      <c r="I8" s="154" t="s">
        <v>113</v>
      </c>
      <c r="J8" s="154" t="s">
        <v>122</v>
      </c>
      <c r="K8" s="148"/>
      <c r="L8" s="148"/>
      <c r="M8" s="14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148"/>
      <c r="D9" s="156" t="s">
        <v>85</v>
      </c>
      <c r="E9" s="157"/>
      <c r="F9" s="158"/>
      <c r="G9" s="159">
        <v>820</v>
      </c>
      <c r="H9" s="160">
        <v>0</v>
      </c>
      <c r="I9" s="161">
        <v>0</v>
      </c>
      <c r="J9" s="162">
        <v>3.0000000000000001E-3</v>
      </c>
      <c r="K9" s="148"/>
      <c r="L9" s="148"/>
      <c r="M9" s="148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148"/>
      <c r="D10" s="156" t="s">
        <v>88</v>
      </c>
      <c r="E10" s="157"/>
      <c r="F10" s="158"/>
      <c r="G10" s="159">
        <v>1100</v>
      </c>
      <c r="H10" s="163">
        <v>0</v>
      </c>
      <c r="I10" s="161">
        <v>21</v>
      </c>
      <c r="J10" s="162">
        <v>0.05</v>
      </c>
      <c r="K10" s="148"/>
      <c r="L10" s="148"/>
      <c r="M10" s="14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148"/>
      <c r="D11" s="164" t="s">
        <v>91</v>
      </c>
      <c r="E11" s="165"/>
      <c r="F11" s="166"/>
      <c r="G11" s="167">
        <v>22100</v>
      </c>
      <c r="H11" s="168">
        <v>13300</v>
      </c>
      <c r="I11" s="169">
        <v>34</v>
      </c>
      <c r="J11" s="170">
        <v>0</v>
      </c>
      <c r="K11" s="148"/>
      <c r="L11" s="148"/>
      <c r="M11" s="14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148"/>
      <c r="D12" s="156" t="s">
        <v>123</v>
      </c>
      <c r="E12" s="171"/>
      <c r="F12" s="172"/>
      <c r="G12" s="159">
        <v>177600</v>
      </c>
      <c r="H12" s="160">
        <v>106600</v>
      </c>
      <c r="I12" s="173">
        <v>180</v>
      </c>
      <c r="J12" s="162">
        <v>3.0000000000000001E-3</v>
      </c>
      <c r="K12" s="148"/>
      <c r="L12" s="148"/>
      <c r="M12" s="14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148"/>
      <c r="D13" s="156" t="s">
        <v>124</v>
      </c>
      <c r="E13" s="171"/>
      <c r="F13" s="172"/>
      <c r="G13" s="159">
        <v>23500</v>
      </c>
      <c r="H13" s="163">
        <v>0</v>
      </c>
      <c r="I13" s="173">
        <v>74</v>
      </c>
      <c r="J13" s="162">
        <v>0.01</v>
      </c>
      <c r="K13" s="148"/>
      <c r="L13" s="148"/>
      <c r="M13" s="14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148"/>
      <c r="D14" s="156" t="s">
        <v>125</v>
      </c>
      <c r="E14" s="171"/>
      <c r="F14" s="172"/>
      <c r="G14" s="159">
        <v>15600</v>
      </c>
      <c r="H14" s="163">
        <v>6200</v>
      </c>
      <c r="I14" s="173">
        <v>59</v>
      </c>
      <c r="J14" s="162">
        <v>0.02</v>
      </c>
      <c r="K14" s="148"/>
      <c r="L14" s="148"/>
      <c r="M14" s="14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148"/>
      <c r="D15" s="156" t="s">
        <v>126</v>
      </c>
      <c r="E15" s="171"/>
      <c r="F15" s="172"/>
      <c r="G15" s="159">
        <v>0</v>
      </c>
      <c r="H15" s="163">
        <v>0</v>
      </c>
      <c r="I15" s="173">
        <v>0</v>
      </c>
      <c r="J15" s="162">
        <v>4.4999999999999998E-2</v>
      </c>
      <c r="K15" s="148"/>
      <c r="L15" s="148"/>
      <c r="M15" s="14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148"/>
      <c r="D16" s="156" t="s">
        <v>127</v>
      </c>
      <c r="E16" s="171"/>
      <c r="F16" s="172"/>
      <c r="G16" s="159">
        <v>800</v>
      </c>
      <c r="H16" s="163">
        <v>300</v>
      </c>
      <c r="I16" s="173">
        <v>15</v>
      </c>
      <c r="J16" s="162">
        <v>0.1</v>
      </c>
      <c r="K16" s="148"/>
      <c r="L16" s="148"/>
      <c r="M16" s="14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148"/>
      <c r="D17" s="164" t="s">
        <v>128</v>
      </c>
      <c r="E17" s="165"/>
      <c r="F17" s="166"/>
      <c r="G17" s="167">
        <v>400</v>
      </c>
      <c r="H17" s="168">
        <v>100</v>
      </c>
      <c r="I17" s="174">
        <v>6</v>
      </c>
      <c r="J17" s="170">
        <v>0.3</v>
      </c>
      <c r="K17" s="148"/>
      <c r="L17" s="148"/>
      <c r="M17" s="14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148"/>
      <c r="D18" s="155"/>
      <c r="E18" s="148"/>
      <c r="F18" s="148"/>
      <c r="G18" s="148"/>
      <c r="H18" s="148"/>
      <c r="I18" s="148"/>
      <c r="J18" s="148"/>
      <c r="K18" s="148"/>
      <c r="L18" s="148"/>
      <c r="M18" s="14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42" t="s">
        <v>129</v>
      </c>
      <c r="D19" s="155"/>
      <c r="E19" s="148"/>
      <c r="F19" s="148"/>
      <c r="G19" s="148"/>
      <c r="H19" s="148"/>
      <c r="I19" s="148"/>
      <c r="J19" s="148"/>
      <c r="K19" s="148"/>
      <c r="L19" s="148"/>
      <c r="M19" s="14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148"/>
      <c r="D20" s="155"/>
      <c r="E20" s="148"/>
      <c r="F20" s="148"/>
      <c r="G20" s="148"/>
      <c r="H20" s="148"/>
      <c r="I20" s="148"/>
      <c r="J20" s="148"/>
      <c r="K20" s="148"/>
      <c r="L20" s="148"/>
      <c r="M20" s="14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148"/>
      <c r="D21" s="175"/>
      <c r="E21" s="176"/>
      <c r="F21" s="177"/>
      <c r="G21" s="178"/>
      <c r="H21" s="178" t="s">
        <v>118</v>
      </c>
      <c r="I21" s="177"/>
      <c r="J21" s="179" t="s">
        <v>119</v>
      </c>
      <c r="K21" s="148"/>
      <c r="L21" s="148"/>
      <c r="M21" s="14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148"/>
      <c r="D22" s="180" t="s">
        <v>120</v>
      </c>
      <c r="E22" s="181"/>
      <c r="F22" s="182"/>
      <c r="G22" s="183" t="s">
        <v>83</v>
      </c>
      <c r="H22" s="183" t="s">
        <v>121</v>
      </c>
      <c r="I22" s="184" t="s">
        <v>113</v>
      </c>
      <c r="J22" s="184" t="s">
        <v>122</v>
      </c>
      <c r="K22" s="148"/>
      <c r="L22" s="148"/>
      <c r="M22" s="14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148"/>
      <c r="D23" s="156" t="s">
        <v>130</v>
      </c>
      <c r="E23" s="171"/>
      <c r="F23" s="172"/>
      <c r="G23" s="159">
        <v>4500</v>
      </c>
      <c r="H23" s="159">
        <v>3600</v>
      </c>
      <c r="I23" s="135" t="s">
        <v>131</v>
      </c>
      <c r="J23" s="162">
        <v>0.15</v>
      </c>
      <c r="K23" s="148"/>
      <c r="L23" s="148"/>
      <c r="M23" s="14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148"/>
      <c r="D24" s="156" t="s">
        <v>132</v>
      </c>
      <c r="E24" s="171"/>
      <c r="F24" s="172"/>
      <c r="G24" s="159">
        <v>0</v>
      </c>
      <c r="H24" s="159">
        <v>0</v>
      </c>
      <c r="I24" s="135" t="s">
        <v>131</v>
      </c>
      <c r="J24" s="162">
        <v>0.2</v>
      </c>
      <c r="K24" s="148"/>
      <c r="L24" s="148"/>
      <c r="M24" s="14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148"/>
      <c r="D25" s="164" t="s">
        <v>111</v>
      </c>
      <c r="E25" s="165"/>
      <c r="F25" s="166"/>
      <c r="G25" s="167">
        <v>0</v>
      </c>
      <c r="H25" s="167">
        <v>0</v>
      </c>
      <c r="I25" s="139" t="s">
        <v>131</v>
      </c>
      <c r="J25" s="170">
        <v>0.1</v>
      </c>
      <c r="K25" s="148"/>
      <c r="L25" s="148"/>
      <c r="M25" s="14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148"/>
      <c r="D26" s="156" t="s">
        <v>133</v>
      </c>
      <c r="E26" s="171"/>
      <c r="F26" s="172"/>
      <c r="G26" s="159">
        <v>0</v>
      </c>
      <c r="H26" s="185">
        <v>0</v>
      </c>
      <c r="I26" s="186" t="s">
        <v>131</v>
      </c>
      <c r="J26" s="162">
        <v>3.0000000000000001E-3</v>
      </c>
      <c r="K26" s="148"/>
      <c r="L26" s="148"/>
      <c r="M26" s="14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148"/>
      <c r="D27" s="156" t="s">
        <v>134</v>
      </c>
      <c r="E27" s="171"/>
      <c r="F27" s="172"/>
      <c r="G27" s="159">
        <v>20</v>
      </c>
      <c r="H27" s="159">
        <v>20</v>
      </c>
      <c r="I27" s="135" t="s">
        <v>131</v>
      </c>
      <c r="J27" s="162">
        <v>0.01</v>
      </c>
      <c r="K27" s="148"/>
      <c r="L27" s="148"/>
      <c r="M27" s="14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148"/>
      <c r="D28" s="156" t="s">
        <v>135</v>
      </c>
      <c r="E28" s="171"/>
      <c r="F28" s="172"/>
      <c r="G28" s="159">
        <v>110</v>
      </c>
      <c r="H28" s="159">
        <v>90</v>
      </c>
      <c r="I28" s="135" t="s">
        <v>131</v>
      </c>
      <c r="J28" s="162">
        <v>0.02</v>
      </c>
      <c r="K28" s="148"/>
      <c r="L28" s="148"/>
      <c r="M28" s="14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148"/>
      <c r="D29" s="156" t="s">
        <v>136</v>
      </c>
      <c r="E29" s="171"/>
      <c r="F29" s="172"/>
      <c r="G29" s="159">
        <v>200</v>
      </c>
      <c r="H29" s="159">
        <v>80</v>
      </c>
      <c r="I29" s="135" t="s">
        <v>131</v>
      </c>
      <c r="J29" s="162">
        <v>4.4999999999999998E-2</v>
      </c>
      <c r="K29" s="148"/>
      <c r="L29" s="148"/>
      <c r="M29" s="148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148"/>
      <c r="D30" s="156" t="s">
        <v>137</v>
      </c>
      <c r="E30" s="171"/>
      <c r="F30" s="172"/>
      <c r="G30" s="159">
        <v>160</v>
      </c>
      <c r="H30" s="159">
        <v>60</v>
      </c>
      <c r="I30" s="135" t="s">
        <v>131</v>
      </c>
      <c r="J30" s="162">
        <v>0.1</v>
      </c>
      <c r="K30" s="148"/>
      <c r="L30" s="148"/>
      <c r="M30" s="14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148"/>
      <c r="D31" s="164" t="s">
        <v>138</v>
      </c>
      <c r="E31" s="165"/>
      <c r="F31" s="166"/>
      <c r="G31" s="167">
        <v>40</v>
      </c>
      <c r="H31" s="187">
        <v>0</v>
      </c>
      <c r="I31" s="139" t="s">
        <v>131</v>
      </c>
      <c r="J31" s="170">
        <v>0.3</v>
      </c>
      <c r="K31" s="148"/>
      <c r="L31" s="148"/>
      <c r="M31" s="148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A33" s="5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A34" s="5" t="s">
        <v>12</v>
      </c>
      <c r="C34" s="188" t="s">
        <v>139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148"/>
      <c r="K36" s="148"/>
      <c r="L36" s="148"/>
      <c r="M36" s="148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A37" s="5"/>
      <c r="C37" s="148"/>
      <c r="K37" s="148"/>
      <c r="L37" s="148"/>
      <c r="M37" s="148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148"/>
      <c r="K38" s="148"/>
      <c r="L38" s="148"/>
      <c r="M38" s="14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A40" s="5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24</v>
      </c>
      <c r="D1" s="21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115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140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/>
      <c r="D4"/>
      <c r="E4"/>
      <c r="F4"/>
      <c r="G4"/>
      <c r="H4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8" t="s">
        <v>6</v>
      </c>
      <c r="C5" s="18" t="s">
        <v>141</v>
      </c>
      <c r="D5" s="9"/>
      <c r="E5" s="9"/>
      <c r="F5" s="9"/>
      <c r="G5" s="9"/>
      <c r="H5" s="9"/>
      <c r="I5" s="9"/>
      <c r="J5" s="9"/>
      <c r="K5" s="9"/>
      <c r="L5" s="9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24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189" t="s">
        <v>142</v>
      </c>
      <c r="D7" s="23"/>
      <c r="E7" s="23"/>
      <c r="F7" s="23"/>
      <c r="G7" s="23"/>
      <c r="H7" s="20"/>
      <c r="I7" s="190" t="s">
        <v>83</v>
      </c>
      <c r="J7" s="190" t="s">
        <v>84</v>
      </c>
      <c r="K7" s="191"/>
      <c r="L7" s="191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8"/>
      <c r="B8" s="9"/>
      <c r="C8" s="192"/>
      <c r="D8" s="26" t="s">
        <v>143</v>
      </c>
      <c r="E8" s="26"/>
      <c r="F8" s="26"/>
      <c r="G8" s="26"/>
      <c r="H8" s="66"/>
      <c r="I8" s="25">
        <v>13700</v>
      </c>
      <c r="J8" s="193">
        <v>0.01</v>
      </c>
      <c r="K8" s="194"/>
      <c r="L8" s="194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192"/>
      <c r="D9" s="26" t="s">
        <v>144</v>
      </c>
      <c r="E9" s="26"/>
      <c r="F9" s="26"/>
      <c r="G9" s="26"/>
      <c r="H9" s="66"/>
      <c r="I9" s="25">
        <v>0</v>
      </c>
      <c r="J9" s="193">
        <v>0.05</v>
      </c>
      <c r="K9" s="194"/>
      <c r="L9" s="194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192"/>
      <c r="D10" s="26" t="s">
        <v>145</v>
      </c>
      <c r="E10" s="26"/>
      <c r="F10" s="26"/>
      <c r="G10" s="26"/>
      <c r="H10" s="66"/>
      <c r="I10" s="25">
        <v>26000</v>
      </c>
      <c r="J10" s="193">
        <v>0.05</v>
      </c>
      <c r="K10" s="194"/>
      <c r="L10" s="194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192"/>
      <c r="D11" s="26" t="s">
        <v>146</v>
      </c>
      <c r="E11" s="26"/>
      <c r="F11" s="26"/>
      <c r="G11" s="26"/>
      <c r="H11" s="66"/>
      <c r="I11" s="25">
        <v>9300</v>
      </c>
      <c r="J11" s="193">
        <v>0.05</v>
      </c>
      <c r="K11" s="194"/>
      <c r="L11" s="194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195"/>
      <c r="D12" s="27" t="s">
        <v>147</v>
      </c>
      <c r="E12" s="27"/>
      <c r="F12" s="27"/>
      <c r="G12" s="27"/>
      <c r="H12" s="70"/>
      <c r="I12" s="28">
        <v>2300</v>
      </c>
      <c r="J12" s="196">
        <v>0.05</v>
      </c>
      <c r="K12" s="194"/>
      <c r="L12" s="194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197" t="s">
        <v>148</v>
      </c>
      <c r="D13" s="27"/>
      <c r="E13" s="27"/>
      <c r="F13" s="27"/>
      <c r="G13" s="27"/>
      <c r="H13" s="70"/>
      <c r="I13" s="198" t="s">
        <v>41</v>
      </c>
      <c r="J13" s="199"/>
      <c r="K13" s="33"/>
      <c r="L13" s="33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200" t="s">
        <v>149</v>
      </c>
      <c r="D14" s="26" t="s">
        <v>150</v>
      </c>
      <c r="E14" s="26"/>
      <c r="F14" s="26"/>
      <c r="G14" s="26"/>
      <c r="H14" s="66"/>
      <c r="I14" s="25">
        <v>16470</v>
      </c>
      <c r="J14" s="201" t="s">
        <v>86</v>
      </c>
      <c r="K14" s="202"/>
      <c r="L14" s="202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203" t="s">
        <v>151</v>
      </c>
      <c r="D15" s="27" t="s">
        <v>152</v>
      </c>
      <c r="E15" s="27"/>
      <c r="F15" s="27"/>
      <c r="G15" s="27"/>
      <c r="H15" s="70"/>
      <c r="I15" s="28">
        <v>189</v>
      </c>
      <c r="J15" s="204" t="s">
        <v>86</v>
      </c>
      <c r="K15" s="202"/>
      <c r="L15" s="202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6" t="s">
        <v>153</v>
      </c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6" t="s">
        <v>154</v>
      </c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30" t="s">
        <v>155</v>
      </c>
      <c r="I20" s="9"/>
      <c r="J20" s="9"/>
      <c r="K20" s="9"/>
      <c r="L20" s="9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I21" s="9"/>
      <c r="J21" s="205"/>
      <c r="K21" s="205"/>
      <c r="L21" s="205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35">
      <c r="C22" s="5" t="s">
        <v>157</v>
      </c>
      <c r="H22" s="9"/>
      <c r="I22" s="9"/>
      <c r="J22" s="9"/>
      <c r="K22" s="9"/>
      <c r="L22" s="9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35">
      <c r="C24" s="206" t="s">
        <v>158</v>
      </c>
      <c r="D24" s="23"/>
      <c r="E24" s="23"/>
      <c r="F24" s="15"/>
      <c r="G24" s="23"/>
      <c r="H24" s="207">
        <v>1900</v>
      </c>
      <c r="I24" s="9"/>
      <c r="J24" s="9"/>
      <c r="K24" s="9"/>
      <c r="L24" s="9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A33" s="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A3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A37" s="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A40" s="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24</v>
      </c>
      <c r="D1" s="21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115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159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8" t="s">
        <v>6</v>
      </c>
      <c r="C5" s="43"/>
      <c r="D5" s="44"/>
      <c r="E5" s="44"/>
      <c r="F5" s="45"/>
      <c r="G5" s="208" t="s">
        <v>160</v>
      </c>
      <c r="H5" s="121"/>
      <c r="I5" s="122"/>
      <c r="K5" s="9"/>
      <c r="L5" s="9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24"/>
      <c r="C6" s="47"/>
      <c r="D6" s="48"/>
      <c r="E6" s="48"/>
      <c r="F6" s="49"/>
      <c r="G6" s="209"/>
      <c r="H6" s="140"/>
      <c r="I6" s="210"/>
      <c r="K6" s="9"/>
      <c r="L6" s="9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47"/>
      <c r="D7" s="48"/>
      <c r="E7" s="48"/>
      <c r="F7" s="49"/>
      <c r="G7" s="36"/>
      <c r="H7" s="38"/>
      <c r="I7" s="37"/>
      <c r="K7" s="9"/>
      <c r="L7" s="9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8"/>
      <c r="B8" s="9"/>
      <c r="C8" s="51"/>
      <c r="D8" s="52"/>
      <c r="E8" s="52"/>
      <c r="F8" s="53"/>
      <c r="G8" s="211" t="s">
        <v>161</v>
      </c>
      <c r="H8" s="32" t="s">
        <v>162</v>
      </c>
      <c r="I8" s="212" t="s">
        <v>163</v>
      </c>
      <c r="J8" s="9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47" t="s">
        <v>164</v>
      </c>
      <c r="D9" s="48"/>
      <c r="E9" s="48"/>
      <c r="F9" s="49"/>
      <c r="G9" s="48"/>
      <c r="H9" s="48"/>
      <c r="I9" s="213">
        <v>0.95199999999999996</v>
      </c>
      <c r="J9" s="9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51" t="s">
        <v>165</v>
      </c>
      <c r="D10" s="52"/>
      <c r="E10" s="52"/>
      <c r="F10" s="53"/>
      <c r="G10" s="52"/>
      <c r="H10" s="52"/>
      <c r="I10" s="214">
        <v>1.0229999999999999</v>
      </c>
      <c r="J10" s="9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47" t="s">
        <v>166</v>
      </c>
      <c r="D11" s="48"/>
      <c r="E11" s="48"/>
      <c r="F11" s="49"/>
      <c r="G11" s="48"/>
      <c r="H11" s="48"/>
      <c r="I11" s="213">
        <v>0.42</v>
      </c>
      <c r="J11" s="9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47" t="s">
        <v>167</v>
      </c>
      <c r="D12" s="48"/>
      <c r="E12" s="48"/>
      <c r="F12" s="49"/>
      <c r="G12" s="48"/>
      <c r="H12" s="48"/>
      <c r="I12" s="215">
        <v>0.84</v>
      </c>
      <c r="J12" s="9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43" t="s">
        <v>168</v>
      </c>
      <c r="D13" s="44"/>
      <c r="E13" s="44"/>
      <c r="F13" s="45"/>
      <c r="G13" s="216">
        <v>12700</v>
      </c>
      <c r="H13" s="216">
        <v>14600</v>
      </c>
      <c r="I13" s="217">
        <v>18600</v>
      </c>
      <c r="J13" s="9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218" t="s">
        <v>169</v>
      </c>
      <c r="D14" s="52"/>
      <c r="E14" s="52"/>
      <c r="F14" s="53"/>
      <c r="G14" s="219"/>
      <c r="H14" s="219"/>
      <c r="I14" s="220"/>
      <c r="J14" s="9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47" t="s">
        <v>170</v>
      </c>
      <c r="D15" s="48"/>
      <c r="E15" s="48"/>
      <c r="F15" s="49"/>
      <c r="G15" s="219"/>
      <c r="H15" s="219"/>
      <c r="I15" s="221"/>
      <c r="K15" s="9"/>
      <c r="L15" s="9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47" t="s">
        <v>171</v>
      </c>
      <c r="D16" s="48"/>
      <c r="E16" s="48"/>
      <c r="F16" s="49"/>
      <c r="G16" s="48"/>
      <c r="H16" s="48"/>
      <c r="I16" s="222">
        <v>0.03</v>
      </c>
      <c r="K16" s="9"/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ht="15" customHeight="1" x14ac:dyDescent="0.25">
      <c r="C17" s="47" t="s">
        <v>172</v>
      </c>
      <c r="D17" s="48"/>
      <c r="E17" s="48"/>
      <c r="F17" s="49"/>
      <c r="G17" s="48"/>
      <c r="H17" s="48"/>
      <c r="I17" s="222">
        <v>0.02</v>
      </c>
      <c r="K17" s="9"/>
      <c r="L17" s="9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15" customHeight="1" x14ac:dyDescent="0.25">
      <c r="C18" s="223" t="s">
        <v>173</v>
      </c>
      <c r="D18" s="224"/>
      <c r="E18" s="224"/>
      <c r="F18" s="225"/>
      <c r="G18" s="216">
        <v>2540</v>
      </c>
      <c r="H18" s="216">
        <v>2336</v>
      </c>
      <c r="I18" s="226" t="s">
        <v>174</v>
      </c>
      <c r="K18" s="9"/>
      <c r="L18" s="9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ht="15" customHeight="1" x14ac:dyDescent="0.25">
      <c r="K19" s="9"/>
      <c r="L19" s="9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ht="15" customHeight="1" x14ac:dyDescent="0.25">
      <c r="C20" s="82" t="s">
        <v>175</v>
      </c>
      <c r="D20" s="44"/>
      <c r="E20" s="44"/>
      <c r="F20" s="44"/>
      <c r="G20" s="44"/>
      <c r="H20" s="44"/>
      <c r="I20" s="81">
        <v>566</v>
      </c>
      <c r="J20" s="136"/>
      <c r="K20" s="16"/>
      <c r="L20" s="16"/>
      <c r="M20" s="16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ht="15" customHeight="1" x14ac:dyDescent="0.35">
      <c r="C21" s="84" t="s">
        <v>176</v>
      </c>
      <c r="D21" s="52"/>
      <c r="E21" s="52"/>
      <c r="F21" s="52"/>
      <c r="G21" s="52"/>
      <c r="H21" s="52"/>
      <c r="I21" s="79">
        <v>146.64999999999998</v>
      </c>
      <c r="K21" s="9"/>
      <c r="L21" s="9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ht="15" customHeight="1" x14ac:dyDescent="0.25">
      <c r="A22" s="5"/>
      <c r="K22" s="9"/>
      <c r="L22" s="9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ht="15" customHeight="1" x14ac:dyDescent="0.25">
      <c r="C23" s="5" t="s">
        <v>177</v>
      </c>
      <c r="K23" s="9"/>
      <c r="L23" s="9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ht="15" customHeight="1" x14ac:dyDescent="0.35">
      <c r="C24" s="227" t="s">
        <v>178</v>
      </c>
      <c r="D24" s="15" t="s">
        <v>156</v>
      </c>
      <c r="E24" s="15"/>
      <c r="F24" s="15"/>
      <c r="G24" s="15"/>
      <c r="H24" s="15"/>
      <c r="I24" s="15"/>
      <c r="J24" s="15"/>
      <c r="K24" s="19"/>
      <c r="L24" s="48"/>
      <c r="M24" s="4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ht="15" customHeight="1" x14ac:dyDescent="0.25"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ht="15" customHeight="1" x14ac:dyDescent="0.35">
      <c r="A26" s="5" t="s">
        <v>8</v>
      </c>
      <c r="C26" s="86" t="s">
        <v>179</v>
      </c>
      <c r="K26" s="9"/>
      <c r="L26" s="9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ht="15" customHeight="1" x14ac:dyDescent="0.25">
      <c r="K27" s="9"/>
      <c r="L27" s="9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ht="15" customHeight="1" x14ac:dyDescent="0.25">
      <c r="A28" s="24" t="s">
        <v>180</v>
      </c>
      <c r="C28" s="21" t="s">
        <v>181</v>
      </c>
      <c r="K28" s="9"/>
      <c r="L28" s="9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ht="15" customHeight="1" x14ac:dyDescent="0.25">
      <c r="K29" s="9"/>
      <c r="L29" s="9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ht="15" customHeight="1" x14ac:dyDescent="0.25">
      <c r="K30" s="9"/>
      <c r="L30" s="9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ht="15" customHeight="1" x14ac:dyDescent="0.25">
      <c r="K31" s="9"/>
      <c r="L31" s="9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15" customHeight="1" x14ac:dyDescent="0.25">
      <c r="K32" s="17"/>
      <c r="L32" s="17"/>
      <c r="M32" s="17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K33" s="17"/>
      <c r="L33" s="17"/>
      <c r="M33" s="1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K34" s="17"/>
      <c r="L34" s="17"/>
      <c r="M34" s="1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K35" s="17"/>
      <c r="L35" s="17"/>
      <c r="M35" s="1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K36" s="17"/>
      <c r="L36" s="17"/>
      <c r="M36" s="1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K37" s="17"/>
      <c r="L37" s="17"/>
      <c r="M37" s="1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K38" s="17"/>
      <c r="L38" s="17"/>
      <c r="M38" s="1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5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24</v>
      </c>
      <c r="D1" s="21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182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183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8" t="s">
        <v>6</v>
      </c>
      <c r="C5" s="43"/>
      <c r="D5" s="44"/>
      <c r="E5" s="44"/>
      <c r="F5" s="45"/>
      <c r="G5" s="208" t="s">
        <v>160</v>
      </c>
      <c r="H5" s="121"/>
      <c r="I5" s="122"/>
      <c r="K5" s="9"/>
      <c r="L5" s="9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24"/>
      <c r="C6" s="47"/>
      <c r="D6" s="48"/>
      <c r="E6" s="48"/>
      <c r="F6" s="49"/>
      <c r="G6" s="209" t="s">
        <v>184</v>
      </c>
      <c r="H6" s="140"/>
      <c r="I6" s="210"/>
      <c r="K6" s="9"/>
      <c r="L6" s="9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47"/>
      <c r="D7" s="48"/>
      <c r="E7" s="48"/>
      <c r="F7" s="49"/>
      <c r="G7" s="36" t="s">
        <v>185</v>
      </c>
      <c r="H7" s="38"/>
      <c r="I7" s="37"/>
      <c r="K7" s="9"/>
      <c r="L7" s="9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8"/>
      <c r="B8" s="9"/>
      <c r="C8" s="51"/>
      <c r="D8" s="52"/>
      <c r="E8" s="52"/>
      <c r="F8" s="53"/>
      <c r="G8" s="211" t="s">
        <v>186</v>
      </c>
      <c r="H8" s="32" t="s">
        <v>187</v>
      </c>
      <c r="I8" s="212" t="s">
        <v>188</v>
      </c>
      <c r="J8" s="9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47" t="s">
        <v>189</v>
      </c>
      <c r="D9" s="48"/>
      <c r="E9" s="48"/>
      <c r="F9" s="49"/>
      <c r="G9" s="48"/>
      <c r="H9" s="48"/>
      <c r="I9" s="213">
        <v>0.98199999999999998</v>
      </c>
      <c r="J9" s="9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51" t="s">
        <v>190</v>
      </c>
      <c r="D10" s="52"/>
      <c r="E10" s="52"/>
      <c r="F10" s="53"/>
      <c r="G10" s="52"/>
      <c r="H10" s="52"/>
      <c r="I10" s="214">
        <v>1.0429999999999999</v>
      </c>
      <c r="J10" s="9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47" t="s">
        <v>191</v>
      </c>
      <c r="D11" s="48"/>
      <c r="E11" s="48"/>
      <c r="F11" s="49"/>
      <c r="G11" s="48"/>
      <c r="H11" s="48"/>
      <c r="I11" s="213">
        <v>1.018</v>
      </c>
      <c r="J11" s="9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47" t="s">
        <v>167</v>
      </c>
      <c r="D12" s="48"/>
      <c r="E12" s="48"/>
      <c r="F12" s="49"/>
      <c r="G12" s="48"/>
      <c r="H12" s="48"/>
      <c r="I12" s="213">
        <v>0.81699999999999995</v>
      </c>
      <c r="J12" s="9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112" t="s">
        <v>192</v>
      </c>
      <c r="D13" s="15"/>
      <c r="E13" s="15"/>
      <c r="F13" s="19"/>
      <c r="G13" s="216">
        <v>15000</v>
      </c>
      <c r="H13" s="216">
        <v>6900</v>
      </c>
      <c r="I13" s="217">
        <v>8200</v>
      </c>
      <c r="J13" s="9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47" t="s">
        <v>193</v>
      </c>
      <c r="D14" s="48"/>
      <c r="E14" s="48"/>
      <c r="F14" s="49"/>
      <c r="G14" s="48"/>
      <c r="H14" s="48"/>
      <c r="I14" s="230">
        <v>0.33500000000000002</v>
      </c>
      <c r="J14" s="9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47" t="s">
        <v>170</v>
      </c>
      <c r="D15" s="48"/>
      <c r="E15" s="48"/>
      <c r="F15" s="49"/>
      <c r="G15" s="219"/>
      <c r="H15" s="219"/>
      <c r="I15" s="231"/>
      <c r="K15" s="9"/>
      <c r="L15" s="9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47" t="s">
        <v>171</v>
      </c>
      <c r="D16" s="48"/>
      <c r="E16" s="48"/>
      <c r="F16" s="49"/>
      <c r="G16" s="48"/>
      <c r="H16" s="48"/>
      <c r="I16" s="222">
        <v>0.114</v>
      </c>
      <c r="K16" s="9"/>
      <c r="L16" s="9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ht="15" customHeight="1" x14ac:dyDescent="0.25">
      <c r="C17" s="47" t="s">
        <v>172</v>
      </c>
      <c r="D17" s="48"/>
      <c r="E17" s="48"/>
      <c r="F17" s="49"/>
      <c r="G17" s="48"/>
      <c r="H17" s="48"/>
      <c r="I17" s="222">
        <v>3.5000000000000003E-2</v>
      </c>
      <c r="K17" s="9"/>
      <c r="L17" s="9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15" customHeight="1" x14ac:dyDescent="0.25">
      <c r="C18" s="223" t="s">
        <v>194</v>
      </c>
      <c r="D18" s="224"/>
      <c r="E18" s="224"/>
      <c r="F18" s="225"/>
      <c r="G18" s="232">
        <v>570000</v>
      </c>
      <c r="H18" s="232">
        <v>84380</v>
      </c>
      <c r="I18" s="225"/>
      <c r="K18" s="9"/>
      <c r="L18" s="9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ht="15" customHeight="1" x14ac:dyDescent="0.25">
      <c r="K19" s="9"/>
      <c r="L19" s="9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ht="15" customHeight="1" x14ac:dyDescent="0.25">
      <c r="C20" s="86" t="s">
        <v>195</v>
      </c>
      <c r="I20" s="233">
        <v>20462</v>
      </c>
      <c r="J20" s="136"/>
      <c r="K20" s="16"/>
      <c r="L20" s="16"/>
      <c r="M20" s="16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ht="15" customHeight="1" x14ac:dyDescent="0.25">
      <c r="K21" s="9"/>
      <c r="L21" s="9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ht="15" customHeight="1" x14ac:dyDescent="0.35">
      <c r="A22" s="5" t="s">
        <v>8</v>
      </c>
      <c r="C22" s="86" t="s">
        <v>196</v>
      </c>
      <c r="K22" s="9"/>
      <c r="L22" s="9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ht="15" customHeight="1" x14ac:dyDescent="0.25">
      <c r="K23" s="9"/>
      <c r="L23" s="9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ht="15" customHeight="1" x14ac:dyDescent="0.25">
      <c r="K24" s="9"/>
      <c r="L24" s="9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ht="15" customHeight="1" x14ac:dyDescent="0.25">
      <c r="K25" s="9"/>
      <c r="L25" s="9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ht="15" customHeight="1" x14ac:dyDescent="0.25">
      <c r="K26" s="9"/>
      <c r="L26" s="9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ht="15" customHeight="1" x14ac:dyDescent="0.25">
      <c r="K27" s="9"/>
      <c r="L27" s="9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ht="15" customHeight="1" x14ac:dyDescent="0.25">
      <c r="K28" s="9"/>
      <c r="L28" s="9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ht="15" customHeight="1" x14ac:dyDescent="0.25">
      <c r="K29" s="9"/>
      <c r="L29" s="9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ht="15" customHeight="1" x14ac:dyDescent="0.25">
      <c r="K30" s="9"/>
      <c r="L30" s="9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ht="15" customHeight="1" x14ac:dyDescent="0.25">
      <c r="K31" s="9"/>
      <c r="L31" s="9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15" customHeight="1" x14ac:dyDescent="0.25">
      <c r="K32" s="17"/>
      <c r="L32" s="17"/>
      <c r="M32" s="17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K33" s="17"/>
      <c r="L33" s="17"/>
      <c r="M33" s="1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K34" s="17"/>
      <c r="L34" s="17"/>
      <c r="M34" s="1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K35" s="17"/>
      <c r="L35" s="17"/>
      <c r="M35" s="1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K36" s="17"/>
      <c r="L36" s="17"/>
      <c r="M36" s="1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K37" s="17"/>
      <c r="L37" s="17"/>
      <c r="M37" s="1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K38" s="17"/>
      <c r="L38" s="17"/>
      <c r="M38" s="1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4:50" ht="15" customHeight="1" x14ac:dyDescent="0.25"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24</v>
      </c>
      <c r="D1" s="21"/>
      <c r="E1" s="21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197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198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8" t="s">
        <v>8</v>
      </c>
      <c r="C5" s="7" t="s">
        <v>199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5" t="s">
        <v>6</v>
      </c>
      <c r="C7" s="234" t="s">
        <v>201</v>
      </c>
      <c r="D7" s="235"/>
      <c r="E7" s="235"/>
      <c r="F7" s="236"/>
      <c r="G7" s="217">
        <v>85000</v>
      </c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8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229"/>
      <c r="D9" s="62"/>
      <c r="E9" s="237" t="s">
        <v>202</v>
      </c>
      <c r="F9" s="34"/>
      <c r="G9"/>
      <c r="H9" s="7"/>
      <c r="I9" s="7"/>
      <c r="J9" s="7"/>
      <c r="K9" s="7"/>
      <c r="L9" s="7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5"/>
      <c r="B10" s="9"/>
      <c r="C10" s="147" t="s">
        <v>200</v>
      </c>
      <c r="D10" s="138"/>
      <c r="E10" s="40" t="s">
        <v>203</v>
      </c>
      <c r="F10" s="39" t="s">
        <v>13</v>
      </c>
      <c r="G10" s="8"/>
      <c r="H10" s="7"/>
      <c r="I10" s="7"/>
      <c r="J10" s="7"/>
      <c r="K10" s="7"/>
      <c r="L10" s="7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228" t="s">
        <v>204</v>
      </c>
      <c r="D11" s="134"/>
      <c r="E11" s="108">
        <v>127000</v>
      </c>
      <c r="F11" s="78">
        <v>73660</v>
      </c>
      <c r="G11" s="7"/>
      <c r="H11" s="238"/>
      <c r="I11" s="16"/>
      <c r="J11" s="16"/>
      <c r="K11" s="7"/>
      <c r="L11" s="7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18"/>
      <c r="B12" s="9"/>
      <c r="C12" s="228" t="s">
        <v>205</v>
      </c>
      <c r="D12" s="134"/>
      <c r="E12" s="108">
        <v>150000</v>
      </c>
      <c r="F12" s="78">
        <v>87000</v>
      </c>
      <c r="G12" s="7"/>
      <c r="H12" s="238"/>
      <c r="I12" s="16"/>
      <c r="J12" s="16"/>
      <c r="K12" s="7"/>
      <c r="L12" s="7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228" t="s">
        <v>206</v>
      </c>
      <c r="D13" s="134"/>
      <c r="E13" s="108">
        <v>182000</v>
      </c>
      <c r="F13" s="78">
        <v>105560</v>
      </c>
      <c r="G13" s="7"/>
      <c r="H13" s="238"/>
      <c r="I13" s="16"/>
      <c r="J13" s="16"/>
      <c r="K13" s="7"/>
      <c r="L13" s="7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147" t="s">
        <v>207</v>
      </c>
      <c r="D14" s="138"/>
      <c r="E14" s="110">
        <v>258000</v>
      </c>
      <c r="F14" s="79">
        <v>149640</v>
      </c>
      <c r="G14" s="7"/>
      <c r="H14" s="238"/>
      <c r="I14" s="16"/>
      <c r="J14" s="16"/>
      <c r="K14" s="7"/>
      <c r="L14" s="7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31" t="s">
        <v>208</v>
      </c>
      <c r="D16" s="7"/>
      <c r="E16" s="7"/>
      <c r="F16" s="7"/>
      <c r="G16" s="7"/>
      <c r="H16" s="7"/>
      <c r="I16" s="7"/>
      <c r="J16" s="7"/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31" t="s">
        <v>209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4:50" ht="15" customHeight="1" x14ac:dyDescent="0.25"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4:50" ht="15" customHeight="1" x14ac:dyDescent="0.25"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4:50" ht="15" customHeight="1" x14ac:dyDescent="0.25"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4:50" ht="15" customHeight="1" x14ac:dyDescent="0.25"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4:50" ht="15" customHeight="1" x14ac:dyDescent="0.25"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4:50" ht="15" customHeight="1" x14ac:dyDescent="0.25"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4:50" ht="15" customHeight="1" x14ac:dyDescent="0.25"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4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4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4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4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4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4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4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4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4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TOC</vt:lpstr>
      <vt:lpstr>RBC Ratio</vt:lpstr>
      <vt:lpstr>RBC Charges</vt:lpstr>
      <vt:lpstr>R1</vt:lpstr>
      <vt:lpstr>R2</vt:lpstr>
      <vt:lpstr>R3</vt:lpstr>
      <vt:lpstr>R4</vt:lpstr>
      <vt:lpstr>R5</vt:lpstr>
      <vt:lpstr>Rcat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2021-06-19T13:45:26Z</dcterms:modified>
</cp:coreProperties>
</file>