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 firstSheet="1" activeTab="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A27" i="28" l="1"/>
  <c r="A23" i="28"/>
  <c r="P27" i="1"/>
  <c r="O27" i="1"/>
  <c r="N27" i="1"/>
  <c r="M27" i="1"/>
  <c r="A30" i="22"/>
  <c r="A26" i="22"/>
  <c r="A22" i="22"/>
  <c r="A18" i="22"/>
  <c r="N23" i="1"/>
  <c r="A11" i="35"/>
  <c r="A7" i="35"/>
  <c r="Q21" i="1"/>
  <c r="P21" i="1"/>
  <c r="A44" i="37"/>
  <c r="A40" i="37"/>
  <c r="O20" i="1"/>
  <c r="A29" i="38"/>
  <c r="O15" i="1"/>
  <c r="A23" i="49"/>
  <c r="O13" i="1"/>
  <c r="A19" i="51"/>
  <c r="O12" i="1"/>
  <c r="A17" i="52"/>
  <c r="P9" i="1"/>
  <c r="A19" i="4"/>
  <c r="A15" i="4" l="1"/>
  <c r="A11" i="4"/>
  <c r="A7" i="4"/>
  <c r="A15" i="5"/>
  <c r="A11" i="5"/>
  <c r="A7" i="5"/>
  <c r="A15" i="53"/>
  <c r="A11" i="53"/>
  <c r="A7" i="53"/>
  <c r="A13" i="52"/>
  <c r="A7" i="52"/>
  <c r="A15" i="51"/>
  <c r="A7" i="51"/>
  <c r="A21" i="50"/>
  <c r="A14" i="50"/>
  <c r="A7" i="50"/>
  <c r="A15" i="49"/>
  <c r="A7" i="49"/>
  <c r="A29" i="42"/>
  <c r="A25" i="42"/>
  <c r="A21" i="42"/>
  <c r="A40" i="41"/>
  <c r="A36" i="41"/>
  <c r="A32" i="41"/>
  <c r="A35" i="40"/>
  <c r="A31" i="40"/>
  <c r="A27" i="40"/>
  <c r="A27" i="39"/>
  <c r="A21" i="39"/>
  <c r="A25" i="38"/>
  <c r="A21" i="38"/>
  <c r="A36" i="37"/>
  <c r="A32" i="37"/>
  <c r="A28" i="37"/>
  <c r="A26" i="20"/>
  <c r="A22" i="20"/>
  <c r="A11" i="21"/>
  <c r="A7" i="21"/>
  <c r="A31" i="23"/>
  <c r="A27" i="23"/>
  <c r="A23" i="23"/>
  <c r="A30" i="30"/>
  <c r="A26" i="30"/>
  <c r="A22" i="30"/>
  <c r="A20" i="29"/>
  <c r="A7" i="29"/>
  <c r="A11" i="2"/>
  <c r="A7" i="2"/>
  <c r="N30" i="1"/>
  <c r="N26" i="1" l="1"/>
  <c r="M26" i="1"/>
  <c r="M21" i="1"/>
  <c r="O18" i="1" l="1"/>
  <c r="O16" i="1"/>
  <c r="O17" i="1"/>
  <c r="N17" i="1"/>
  <c r="O14" i="1"/>
  <c r="N14" i="1"/>
  <c r="O11" i="1"/>
  <c r="O10" i="1"/>
  <c r="O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A4" i="22" s="1"/>
  <c r="B28" i="1"/>
  <c r="B29" i="1"/>
  <c r="B30" i="1"/>
  <c r="B31" i="1"/>
  <c r="B8" i="1"/>
  <c r="O29" i="1" l="1"/>
  <c r="O28" i="1"/>
  <c r="N25" i="1"/>
  <c r="M28" i="1"/>
  <c r="M29" i="1"/>
  <c r="M30" i="1"/>
  <c r="M31" i="1"/>
  <c r="O21" i="1"/>
  <c r="N21" i="1"/>
  <c r="N20" i="1"/>
  <c r="M14" i="1"/>
  <c r="N29" i="1" l="1"/>
  <c r="N28" i="1"/>
  <c r="M25" i="1"/>
  <c r="M24" i="1"/>
  <c r="M23" i="1"/>
  <c r="M22" i="1"/>
  <c r="M20" i="1"/>
  <c r="N19" i="1"/>
  <c r="M19" i="1"/>
  <c r="N18" i="1"/>
  <c r="M18" i="1"/>
  <c r="M17" i="1"/>
  <c r="N16" i="1"/>
  <c r="M16" i="1"/>
  <c r="N15" i="1"/>
  <c r="M15" i="1"/>
  <c r="N13" i="1"/>
  <c r="M13" i="1"/>
  <c r="N12" i="1"/>
  <c r="M12" i="1"/>
  <c r="N11" i="1"/>
  <c r="M11" i="1"/>
  <c r="N10" i="1"/>
  <c r="M10" i="1"/>
  <c r="N9" i="1"/>
  <c r="M9" i="1"/>
  <c r="N8" i="1"/>
  <c r="M8" i="1"/>
  <c r="A4" i="28" l="1"/>
  <c r="A4" i="29"/>
  <c r="A4" i="30"/>
  <c r="A4" i="23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1" i="1"/>
  <c r="L30" i="1"/>
  <c r="L29" i="1"/>
  <c r="L28" i="1"/>
  <c r="L27" i="1"/>
  <c r="J11" i="1"/>
  <c r="J24" i="1"/>
  <c r="J16" i="1"/>
  <c r="J22" i="1"/>
  <c r="J28" i="1"/>
  <c r="J12" i="1"/>
  <c r="J18" i="1"/>
  <c r="J26" i="1"/>
  <c r="J17" i="1"/>
  <c r="J14" i="1"/>
  <c r="J29" i="1"/>
  <c r="J13" i="1"/>
  <c r="J20" i="1"/>
  <c r="J27" i="1"/>
  <c r="J10" i="1"/>
  <c r="J31" i="1"/>
  <c r="J15" i="1"/>
  <c r="J30" i="1"/>
  <c r="J19" i="1"/>
  <c r="J25" i="1"/>
  <c r="J9" i="1"/>
  <c r="J23" i="1"/>
  <c r="J21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M3" i="1" l="1"/>
  <c r="P2" i="1"/>
  <c r="A4" i="2"/>
</calcChain>
</file>

<file path=xl/sharedStrings.xml><?xml version="1.0" encoding="utf-8"?>
<sst xmlns="http://schemas.openxmlformats.org/spreadsheetml/2006/main" count="569" uniqueCount="378">
  <si>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</si>
  <si>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</si>
  <si>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</si>
  <si>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</si>
  <si>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</si>
  <si>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</si>
  <si>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</si>
  <si>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</si>
  <si>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</si>
  <si>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</si>
  <si>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</si>
  <si>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</si>
  <si>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</si>
  <si>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</si>
  <si>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</si>
  <si>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</si>
  <si>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</si>
  <si>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</si>
  <si>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</si>
  <si>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</si>
  <si>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</si>
  <si>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</si>
  <si>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</si>
  <si>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</si>
  <si>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</si>
  <si>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</si>
  <si>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</si>
  <si>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</si>
  <si>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</si>
  <si>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</si>
  <si>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</si>
  <si>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</si>
  <si>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Total</t>
  </si>
  <si>
    <t>A</t>
  </si>
  <si>
    <t>B</t>
  </si>
  <si>
    <t>Ceded</t>
  </si>
  <si>
    <t xml:space="preserve">     i.     Assigned Risk Plans</t>
  </si>
  <si>
    <t>Cash</t>
  </si>
  <si>
    <t>Premiums Earned</t>
  </si>
  <si>
    <t>xxx</t>
  </si>
  <si>
    <t>Net</t>
  </si>
  <si>
    <t>XXX</t>
  </si>
  <si>
    <t>Totals</t>
  </si>
  <si>
    <t>Premiums earned</t>
  </si>
  <si>
    <t>Provision for reinsurance</t>
  </si>
  <si>
    <t>RO</t>
  </si>
  <si>
    <t>R I</t>
  </si>
  <si>
    <t>R2</t>
  </si>
  <si>
    <t>R3</t>
  </si>
  <si>
    <t>dollars):</t>
  </si>
  <si>
    <t>Exam 6U - Spring 2019</t>
  </si>
  <si>
    <t>Identify four potential societal benefits of usage-based insurance.</t>
  </si>
  <si>
    <t>Describe three concerns regulators might have with usage-based insurance.</t>
  </si>
  <si>
    <t>Identify three reasons why a state department of insurance might disapprove a rate filing.</t>
  </si>
  <si>
    <t>Briefly describe two reasons why prior approval rate regulation may be appropriate for</t>
  </si>
  <si>
    <t>personal auto liability insurance.</t>
  </si>
  <si>
    <t>Briefly describe two reasons why no file rate regulation may be appropriate for data breach</t>
  </si>
  <si>
    <t>liability coverage for large financial institutions.</t>
  </si>
  <si>
    <t>Identify two services offered by insurance advisory organizations other than providing</t>
  </si>
  <si>
    <t>prospective loss costs used in rate filings.</t>
  </si>
  <si>
    <t>Identify three reasons for insurer insolvencies.</t>
  </si>
  <si>
    <t>Briefly describe the four stages of regulatory intervention for a financially troubled insurer.</t>
  </si>
  <si>
    <t>Briefly describe one reason why regulators may be slow to intervene with a financially</t>
  </si>
  <si>
    <t>troubled insurer.</t>
  </si>
  <si>
    <t>Fully describe the Paul v. Virginia court case, including the implications for insurance</t>
  </si>
  <si>
    <t>regulation.</t>
  </si>
  <si>
    <t>Fully describe the Supreme Court's decision in the Southeastern Underwriters Association</t>
  </si>
  <si>
    <t>(SEUA) case.</t>
  </si>
  <si>
    <t>Briefly describe two recommendations  of the NAIC immediately following the SEUA</t>
  </si>
  <si>
    <t>decision.</t>
  </si>
  <si>
    <t>Describe each of the following:</t>
  </si>
  <si>
    <t xml:space="preserve">     i.     The Clayton Act</t>
  </si>
  <si>
    <t xml:space="preserve">    ii.     The Robinson-Patman Act</t>
  </si>
  <si>
    <t>Fully describe how the McCarran-Ferguson Act addresses the application of federal laws to</t>
  </si>
  <si>
    <t>the "business of insurance."</t>
  </si>
  <si>
    <t>for this model law.</t>
  </si>
  <si>
    <r>
      <t xml:space="preserve">In 1947, the NAIC developed the </t>
    </r>
    <r>
      <rPr>
        <i/>
        <sz val="11"/>
        <color theme="1"/>
        <rFont val="Calibri"/>
        <family val="2"/>
      </rPr>
      <t>Act Relating to Unfair Methods of Competition and Unfair</t>
    </r>
  </si>
  <si>
    <r>
      <rPr>
        <i/>
        <sz val="11"/>
        <color theme="1"/>
        <rFont val="Calibri"/>
        <family val="2"/>
      </rPr>
      <t>Deceptive Acts and Practices in the Business of Insurance</t>
    </r>
    <r>
      <rPr>
        <sz val="11"/>
        <color theme="1"/>
        <rFont val="Calibri"/>
        <family val="2"/>
        <scheme val="minor"/>
      </rPr>
      <t>.  Briefly describe the motivation</t>
    </r>
  </si>
  <si>
    <t>Identify three coverage limitations of guaranty funds under the Post-Assessment Property and</t>
  </si>
  <si>
    <t>Liability Insurance Guaranty Association Model Act.</t>
  </si>
  <si>
    <t>Describe each of the following for guaranty funds:</t>
  </si>
  <si>
    <t xml:space="preserve">    ii.     Funding mechanism</t>
  </si>
  <si>
    <t xml:space="preserve">   iii.     Effect on insureds</t>
  </si>
  <si>
    <t xml:space="preserve">     i.     Reason for inception</t>
  </si>
  <si>
    <t>Briefly describe two rationales for a state to eliminate its guaranty fund.</t>
  </si>
  <si>
    <t>Briefly describe the placement of insureds and the allocation of losses for each of the</t>
  </si>
  <si>
    <t>following programs:</t>
  </si>
  <si>
    <t>Describe how each of the following programs provides stability for insurers in the voluntary</t>
  </si>
  <si>
    <t>market:</t>
  </si>
  <si>
    <t>Describe how losses are shared among program participants under TRIA.</t>
  </si>
  <si>
    <t xml:space="preserve">    ii.     Joint Underwriting Associations</t>
  </si>
  <si>
    <t xml:space="preserve">    ii.     Terrorism Risk Insurance Act of 2002 (TRlA)</t>
  </si>
  <si>
    <t xml:space="preserve">     i.     Reinsurance Facilities</t>
  </si>
  <si>
    <t>For each of the following programs, briefly describe a reason for its inception:</t>
  </si>
  <si>
    <t>For each of the following programs, briefly describe the extent of subsidization in its pricing:</t>
  </si>
  <si>
    <t>For NFIP, describe one policy aimed at increasing participation other than subsidization.</t>
  </si>
  <si>
    <t xml:space="preserve">     i.     State Workers' Compensation Funds</t>
  </si>
  <si>
    <t xml:space="preserve">    ii.     Crop Insurance</t>
  </si>
  <si>
    <t xml:space="preserve">   iii.     National Flood Insurance Program (NFIP)</t>
  </si>
  <si>
    <t xml:space="preserve">   iii.     NFIP</t>
  </si>
  <si>
    <t>The following information is from an insurer's 2017 Annual Statement (all dollar figures are in</t>
  </si>
  <si>
    <t>thousands):</t>
  </si>
  <si>
    <t>Unearned premium reserve end of year</t>
  </si>
  <si>
    <t>Current accident year loss and loss adjustment expense ratio</t>
  </si>
  <si>
    <t>70%</t>
  </si>
  <si>
    <t>35%</t>
  </si>
  <si>
    <t>Gross investment income</t>
  </si>
  <si>
    <t>Change in unrealized gains</t>
  </si>
  <si>
    <t>Investment expenses incurred</t>
  </si>
  <si>
    <t>Underwriting and other expenses incurred ratio (relative to earned premium)</t>
  </si>
  <si>
    <t>Written premium</t>
  </si>
  <si>
    <t>Unearned premium reserve beginning of year</t>
  </si>
  <si>
    <t>Adverse loss development from all prior accident years</t>
  </si>
  <si>
    <t>Calculate the 20 I 7 underwriting income for this insurer.</t>
  </si>
  <si>
    <t>Calculate the 2017 net investment income earned for this insurer.</t>
  </si>
  <si>
    <t>Assume the company has purchased an interest rate derivative that qualifies as a highly</t>
  </si>
  <si>
    <t>effective hedge against changes in the value of its bond portfolio. All assets in its bond</t>
  </si>
  <si>
    <t>portfolio are rated NAIC Class 2. If the value of the bond portfolio decreases by I 0%, briefly</t>
  </si>
  <si>
    <t>describe each of the following:</t>
  </si>
  <si>
    <t xml:space="preserve">     i.     The SAP treatment of the derivative</t>
  </si>
  <si>
    <t xml:space="preserve">    ii.     The impact of the derivative on statutory surplus</t>
  </si>
  <si>
    <t>A company began operations on January  I , 2016. The following information comes from the</t>
  </si>
  <si>
    <t>company's 2016 and 2017 Annual Statements (all figures are in millions of dollars):</t>
  </si>
  <si>
    <t>Calendar Year Premiums</t>
  </si>
  <si>
    <t>Direct and assumed premiums written</t>
  </si>
  <si>
    <t>Direct and assumed premiums earned</t>
  </si>
  <si>
    <t>Ceded premiums written</t>
  </si>
  <si>
    <t>Ceded premiums earned</t>
  </si>
  <si>
    <t>Accident Year Results as of December 31, 2017</t>
  </si>
  <si>
    <t>Direct and assumed losses incurred</t>
  </si>
  <si>
    <t>Direct and assumed losses paid</t>
  </si>
  <si>
    <t>Ceded losses incurred</t>
  </si>
  <si>
    <t>Ceded losses paid</t>
  </si>
  <si>
    <t>Direct and assumed loss adjustment expenses incurred</t>
  </si>
  <si>
    <t>Direct and assumed loss adjustment expenses paid</t>
  </si>
  <si>
    <t>Ceded loss adjustment expenses incurred</t>
  </si>
  <si>
    <t>Ceded loss adjustment expenses paid</t>
  </si>
  <si>
    <t>Remaining Year-End Balances</t>
  </si>
  <si>
    <t>Real estate</t>
  </si>
  <si>
    <t>Bonds</t>
  </si>
  <si>
    <t>Common stocks</t>
  </si>
  <si>
    <t>Deferred agents' balances (admitted)</t>
  </si>
  <si>
    <t>Other liabilities write-ins</t>
  </si>
  <si>
    <t>Calculate the company's 2017 statutory surplus.</t>
  </si>
  <si>
    <t>Evaluate whether the company's IRIS ratio 9 (Adjusted Liabilities to Liquid Assets) falls into</t>
  </si>
  <si>
    <t>the usual range.</t>
  </si>
  <si>
    <t>Describe how two schedules or exhibits in the Annual Statement, other than the Balance</t>
  </si>
  <si>
    <t>Sheet, can be used to analyze the potential for liquidity concerns.</t>
  </si>
  <si>
    <r>
      <rPr>
        <sz val="11"/>
        <color rgb="FF464646"/>
        <rFont val="Calibri"/>
        <family val="2"/>
        <scheme val="minor"/>
      </rPr>
      <t>Given the following information for an insurance company which only writes Commercial</t>
    </r>
  </si>
  <si>
    <r>
      <rPr>
        <sz val="11"/>
        <color rgb="FF464646"/>
        <rFont val="Calibri"/>
        <family val="2"/>
        <scheme val="minor"/>
      </rPr>
      <t>Multiple Peril (CMP) and Workers' Compensation (WC) insurance (all dollar figures are in millions):</t>
    </r>
  </si>
  <si>
    <r>
      <rPr>
        <sz val="11"/>
        <color rgb="FF464646"/>
        <rFont val="Calibri"/>
        <family val="2"/>
        <scheme val="minor"/>
      </rPr>
      <t>Premiums  Written</t>
    </r>
  </si>
  <si>
    <r>
      <rPr>
        <sz val="11"/>
        <color rgb="FF464646"/>
        <rFont val="Calibri"/>
        <family val="2"/>
        <scheme val="minor"/>
      </rPr>
      <t>Direct</t>
    </r>
  </si>
  <si>
    <r>
      <rPr>
        <sz val="11"/>
        <color rgb="FF464646"/>
        <rFont val="Calibri"/>
        <family val="2"/>
        <scheme val="minor"/>
      </rPr>
      <t>Reinsurance Assumed From Non-Affiliates</t>
    </r>
  </si>
  <si>
    <r>
      <rPr>
        <sz val="11"/>
        <color rgb="FF464646"/>
        <rFont val="Calibri"/>
        <family val="2"/>
        <scheme val="minor"/>
      </rPr>
      <t>Net</t>
    </r>
  </si>
  <si>
    <r>
      <rPr>
        <sz val="11"/>
        <color rgb="FF464646"/>
        <rFont val="Calibri"/>
        <family val="2"/>
        <scheme val="minor"/>
      </rPr>
      <t>CMP</t>
    </r>
  </si>
  <si>
    <r>
      <rPr>
        <sz val="11"/>
        <color rgb="FF464646"/>
        <rFont val="Calibri"/>
        <family val="2"/>
        <scheme val="minor"/>
      </rPr>
      <t>WC</t>
    </r>
  </si>
  <si>
    <r>
      <rPr>
        <sz val="11"/>
        <color rgb="FF5E5D60"/>
        <rFont val="Calibri"/>
        <family val="2"/>
        <scheme val="minor"/>
      </rPr>
      <t>-</t>
    </r>
  </si>
  <si>
    <r>
      <rPr>
        <sz val="11"/>
        <color rgb="FF464646"/>
        <rFont val="Calibri"/>
        <family val="2"/>
        <scheme val="minor"/>
      </rPr>
      <t>-</t>
    </r>
  </si>
  <si>
    <r>
      <rPr>
        <sz val="11"/>
        <color rgb="FF363436"/>
        <rFont val="Calibri"/>
        <family val="2"/>
        <scheme val="minor"/>
      </rPr>
      <t>-</t>
    </r>
  </si>
  <si>
    <r>
      <rPr>
        <sz val="11"/>
        <color rgb="FF464646"/>
        <rFont val="Calibri"/>
        <family val="2"/>
        <scheme val="minor"/>
      </rPr>
      <t>25%</t>
    </r>
  </si>
  <si>
    <t>% of Written Premium on Direct Loss Sensitive Retro-Rated Plans</t>
  </si>
  <si>
    <r>
      <rPr>
        <sz val="11"/>
        <color rgb="FF464646"/>
        <rFont val="Calibri"/>
        <family val="2"/>
        <scheme val="minor"/>
      </rPr>
      <t>0%</t>
    </r>
  </si>
  <si>
    <r>
      <rPr>
        <sz val="11"/>
        <color rgb="FF464646"/>
        <rFont val="Calibri"/>
        <family val="2"/>
        <scheme val="minor"/>
      </rPr>
      <t>12%</t>
    </r>
  </si>
  <si>
    <r>
      <rPr>
        <sz val="11"/>
        <color rgb="FF5E5D60"/>
        <rFont val="Calibri"/>
        <family val="2"/>
        <scheme val="minor"/>
      </rPr>
      <t xml:space="preserve">% </t>
    </r>
    <r>
      <rPr>
        <sz val="11"/>
        <color rgb="FF464646"/>
        <rFont val="Calibri"/>
        <family val="2"/>
        <scheme val="minor"/>
      </rPr>
      <t>of Written Premium on Assumed Loss Sensitive Retro-Rated Plans</t>
    </r>
  </si>
  <si>
    <r>
      <rPr>
        <sz val="11"/>
        <color rgb="FF464646"/>
        <rFont val="Calibri"/>
        <family val="2"/>
        <scheme val="minor"/>
      </rPr>
      <t>4%</t>
    </r>
  </si>
  <si>
    <r>
      <rPr>
        <sz val="11"/>
        <color rgb="FF464646"/>
        <rFont val="Calibri"/>
        <family val="2"/>
        <scheme val="minor"/>
      </rPr>
      <t>Indu</t>
    </r>
    <r>
      <rPr>
        <sz val="11"/>
        <color rgb="FF5E5D60"/>
        <rFont val="Calibri"/>
        <family val="2"/>
        <scheme val="minor"/>
      </rPr>
      <t>s</t>
    </r>
    <r>
      <rPr>
        <sz val="11"/>
        <color rgb="FF464646"/>
        <rFont val="Calibri"/>
        <family val="2"/>
        <scheme val="minor"/>
      </rPr>
      <t>try A</t>
    </r>
    <r>
      <rPr>
        <sz val="11"/>
        <color rgb="FF5E5D60"/>
        <rFont val="Calibri"/>
        <family val="2"/>
        <scheme val="minor"/>
      </rPr>
      <t>verage</t>
    </r>
    <r>
      <rPr>
        <sz val="11"/>
        <color rgb="FF5E5D60"/>
        <rFont val="Calibri"/>
        <family val="2"/>
        <scheme val="minor"/>
      </rPr>
      <t xml:space="preserve"> </t>
    </r>
    <r>
      <rPr>
        <sz val="11"/>
        <color rgb="FF464646"/>
        <rFont val="Calibri"/>
        <family val="2"/>
        <scheme val="minor"/>
      </rPr>
      <t>Loss &amp; LAE Ratio</t>
    </r>
  </si>
  <si>
    <r>
      <rPr>
        <sz val="11"/>
        <color rgb="FF464646"/>
        <rFont val="Calibri"/>
        <family val="2"/>
        <scheme val="minor"/>
      </rPr>
      <t>80%</t>
    </r>
  </si>
  <si>
    <r>
      <rPr>
        <sz val="11"/>
        <color rgb="FF464646"/>
        <rFont val="Calibri"/>
        <family val="2"/>
        <scheme val="minor"/>
      </rPr>
      <t>85%</t>
    </r>
  </si>
  <si>
    <r>
      <rPr>
        <sz val="11"/>
        <color rgb="FF464646"/>
        <rFont val="Calibri"/>
        <family val="2"/>
        <scheme val="minor"/>
      </rPr>
      <t>Ind</t>
    </r>
    <r>
      <rPr>
        <sz val="11"/>
        <color rgb="FF5E5D60"/>
        <rFont val="Calibri"/>
        <family val="2"/>
        <scheme val="minor"/>
      </rPr>
      <t>us</t>
    </r>
    <r>
      <rPr>
        <sz val="11"/>
        <color rgb="FF464646"/>
        <rFont val="Calibri"/>
        <family val="2"/>
        <scheme val="minor"/>
      </rPr>
      <t>try Loss &amp; LAE Ratio</t>
    </r>
  </si>
  <si>
    <r>
      <rPr>
        <sz val="11"/>
        <color rgb="FF464646"/>
        <rFont val="Calibri"/>
        <family val="2"/>
        <scheme val="minor"/>
      </rPr>
      <t>94%</t>
    </r>
  </si>
  <si>
    <r>
      <rPr>
        <sz val="11"/>
        <color rgb="FF464646"/>
        <rFont val="Calibri"/>
        <family val="2"/>
        <scheme val="minor"/>
      </rPr>
      <t>97%</t>
    </r>
  </si>
  <si>
    <r>
      <rPr>
        <sz val="11"/>
        <color rgb="FF464646"/>
        <rFont val="Calibri"/>
        <family val="2"/>
        <scheme val="minor"/>
      </rPr>
      <t>Adjustment for Investment Income</t>
    </r>
  </si>
  <si>
    <r>
      <rPr>
        <sz val="11"/>
        <color rgb="FF464646"/>
        <rFont val="Calibri"/>
        <family val="2"/>
        <scheme val="minor"/>
      </rPr>
      <t>Schedule P</t>
    </r>
    <r>
      <rPr>
        <sz val="11"/>
        <color rgb="FF5E5D60"/>
        <rFont val="Calibri"/>
        <family val="2"/>
        <scheme val="minor"/>
      </rPr>
      <t xml:space="preserve">, </t>
    </r>
    <r>
      <rPr>
        <sz val="11"/>
        <color rgb="FF464646"/>
        <rFont val="Calibri"/>
        <family val="2"/>
        <scheme val="minor"/>
      </rPr>
      <t>Part 1 Net Loss &amp; Loss Expense
Percentage (Incurred/Premiums  Earned)</t>
    </r>
  </si>
  <si>
    <r>
      <rPr>
        <sz val="11"/>
        <color rgb="FF464646"/>
        <rFont val="Calibri"/>
        <family val="2"/>
        <scheme val="minor"/>
      </rPr>
      <t>Year</t>
    </r>
  </si>
  <si>
    <r>
      <rPr>
        <sz val="11"/>
        <color rgb="FF464646"/>
        <rFont val="Calibri"/>
        <family val="2"/>
        <scheme val="minor"/>
      </rPr>
      <t>79%</t>
    </r>
  </si>
  <si>
    <r>
      <rPr>
        <sz val="11"/>
        <color rgb="FF464646"/>
        <rFont val="Calibri"/>
        <family val="2"/>
        <scheme val="minor"/>
      </rPr>
      <t>77%</t>
    </r>
  </si>
  <si>
    <r>
      <rPr>
        <sz val="11"/>
        <color rgb="FF464646"/>
        <rFont val="Calibri"/>
        <family val="2"/>
        <scheme val="minor"/>
      </rPr>
      <t>76%</t>
    </r>
  </si>
  <si>
    <r>
      <rPr>
        <sz val="11"/>
        <color rgb="FF464646"/>
        <rFont val="Calibri"/>
        <family val="2"/>
        <scheme val="minor"/>
      </rPr>
      <t>65%</t>
    </r>
  </si>
  <si>
    <r>
      <rPr>
        <sz val="11"/>
        <color rgb="FF464646"/>
        <rFont val="Calibri"/>
        <family val="2"/>
        <scheme val="minor"/>
      </rPr>
      <t>70%</t>
    </r>
  </si>
  <si>
    <r>
      <rPr>
        <sz val="11"/>
        <color rgb="FF464646"/>
        <rFont val="Calibri"/>
        <family val="2"/>
        <scheme val="minor"/>
      </rPr>
      <t>63%</t>
    </r>
  </si>
  <si>
    <r>
      <rPr>
        <sz val="11"/>
        <color rgb="FF464646"/>
        <rFont val="Calibri"/>
        <family val="2"/>
        <scheme val="minor"/>
      </rPr>
      <t>75%</t>
    </r>
  </si>
  <si>
    <r>
      <rPr>
        <sz val="11"/>
        <color rgb="FF464646"/>
        <rFont val="Calibri"/>
        <family val="2"/>
        <scheme val="minor"/>
      </rPr>
      <t>350%</t>
    </r>
  </si>
  <si>
    <r>
      <rPr>
        <sz val="11"/>
        <color rgb="FF464646"/>
        <rFont val="Calibri"/>
        <family val="2"/>
        <scheme val="minor"/>
      </rPr>
      <t>84%</t>
    </r>
  </si>
  <si>
    <r>
      <rPr>
        <sz val="11"/>
        <color rgb="FF464646"/>
        <rFont val="Calibri"/>
        <family val="2"/>
        <scheme val="minor"/>
      </rPr>
      <t>62%</t>
    </r>
  </si>
  <si>
    <r>
      <rPr>
        <sz val="11"/>
        <color rgb="FF464646"/>
        <rFont val="Calibri"/>
        <family val="2"/>
        <scheme val="minor"/>
      </rPr>
      <t>72%</t>
    </r>
  </si>
  <si>
    <r>
      <rPr>
        <sz val="11"/>
        <color rgb="FF464646"/>
        <rFont val="Calibri"/>
        <family val="2"/>
        <scheme val="minor"/>
      </rPr>
      <t>71%</t>
    </r>
  </si>
  <si>
    <r>
      <rPr>
        <sz val="11"/>
        <color rgb="FF464646"/>
        <rFont val="Calibri"/>
        <family val="2"/>
        <scheme val="minor"/>
      </rPr>
      <t>Calculate the 2017 RBC Charge for Written Premium (R5) for this insurer.</t>
    </r>
  </si>
  <si>
    <t>Below are excerpts from the 2017 Schedule P of two different insurers that began operations in</t>
  </si>
  <si>
    <t>2014 and only write Workers' Compensation business:</t>
  </si>
  <si>
    <t>Insurer #1</t>
  </si>
  <si>
    <t>Years in Which
losses Were 
Incurred</t>
  </si>
  <si>
    <t>Part 2D: Incurred Net Losses and Defense 
and Cost Containment (DCC)</t>
  </si>
  <si>
    <t>Insurer #2</t>
  </si>
  <si>
    <t>Years in Which
Premiums
Were Earned 
Incurred</t>
  </si>
  <si>
    <t>Direct and
Assumed</t>
  </si>
  <si>
    <t>Based on the information above, fully describe two reasons why a regulator may be more</t>
  </si>
  <si>
    <t>concerned about the financial health of Insurer #1 than Insurer #2.</t>
  </si>
  <si>
    <t>Describe one analysis based on section(s) from Schedule P, other than Part 2, that could</t>
  </si>
  <si>
    <t>support the analysis in part a. above.</t>
  </si>
  <si>
    <t>Briefly describe four limitations of using Schedule P to assess reserve adequacy.</t>
  </si>
  <si>
    <t>An insurer writes Homeowners and Private Passenger Auto insurance. The following information</t>
  </si>
  <si>
    <t>is from the insurer's 2017 Annual Statement and Insurance Expense Exhibit:</t>
  </si>
  <si>
    <t>The following values relate only to Homeowners (all figures are in thousands of dollars):</t>
  </si>
  <si>
    <t>Net Loss Reserves</t>
  </si>
  <si>
    <t>Net Loss Adjustment Expense Reserves</t>
  </si>
  <si>
    <t>Net Unearned Premium Reserves</t>
  </si>
  <si>
    <t>Ceded Reinsurance Premiums Payable</t>
  </si>
  <si>
    <t>Agents' Balances</t>
  </si>
  <si>
    <t>Policyholders' Surplus</t>
  </si>
  <si>
    <t>Prepaid Expenses</t>
  </si>
  <si>
    <t>            </t>
  </si>
  <si>
    <t xml:space="preserve">    •    Prepaid Expense Ratio (all lines of business) for 2017 is 20%</t>
  </si>
  <si>
    <t xml:space="preserve">    •    Net Investment Gain Ratio (all lines of business) for 2017 is 4%</t>
  </si>
  <si>
    <t>Calculate the following 2017 Annual Statement items for Homeowners:</t>
  </si>
  <si>
    <t>Fully explain a concern with the way in which the Insurance Expense Exhibit allocates</t>
  </si>
  <si>
    <t>surplus to the Homeowners insurance line of business.</t>
  </si>
  <si>
    <t xml:space="preserve">     i.     Net investment gain (loss)</t>
  </si>
  <si>
    <t xml:space="preserve">    ii.     Investment gain (loss) attributable to insurance transactions</t>
  </si>
  <si>
    <t>Given the fo11owing infonnation for an insurance company that writes Workers' Compensation</t>
  </si>
  <si>
    <t>(WC), Private Passenger Auto Liability (PPAL) and Homeowners (HO) insurance (all dollar</t>
  </si>
  <si>
    <t>figures are in thousands):</t>
  </si>
  <si>
    <t>Total Adiusted Capital for 2018</t>
  </si>
  <si>
    <t>2018 RBC Ratio</t>
  </si>
  <si>
    <t>155%</t>
  </si>
  <si>
    <t>R5</t>
  </si>
  <si>
    <t>Loss and LAE Reserves</t>
  </si>
  <si>
    <t>WC</t>
  </si>
  <si>
    <t>PPAL</t>
  </si>
  <si>
    <t>HO</t>
  </si>
  <si>
    <t>Based on the 2018 RBC Ratio of 155%, determine the 2018 RBC Action Level for this</t>
  </si>
  <si>
    <t>insurer, and briefly describe the actions required of both the regulator and the company under</t>
  </si>
  <si>
    <t>the RBC Model Act.</t>
  </si>
  <si>
    <t>Propose a materiality standard that an Appointed Actuary may use for determining whether</t>
  </si>
  <si>
    <t>there is a significant risk of material adverse deviation in the Statement of Actuarial Opinion.</t>
  </si>
  <si>
    <t>An actuary is reviewing the company's RBC formula and discovers that the loss</t>
  </si>
  <si>
    <t>concentration factor was not applied. Calculate the 2018 RBC Ratio with an adjustment for</t>
  </si>
  <si>
    <t>loss concentration.</t>
  </si>
  <si>
    <t>Calculate 2017 IRIS ratio 10 and identify whether it is within the range of usual values.</t>
  </si>
  <si>
    <t>Calculate 2017 IRIS ratio 11 and identify whether it is within the range of usual values.</t>
  </si>
  <si>
    <t>Calculate 2017 IRIS ratio 12 and identify whether it is within the range of usual values.</t>
  </si>
  <si>
    <t>Calculate 2017 IRIS ratio 13 and identify whether it is within the range of usual values.</t>
  </si>
  <si>
    <t>Based on IRIS ratios 11 and 13, describe why a regulator may be concerned about the</t>
  </si>
  <si>
    <t>financial health of this insurer.</t>
  </si>
  <si>
    <t>($000 Omitted)</t>
  </si>
  <si>
    <t>Loss reserves</t>
  </si>
  <si>
    <t>Loss adjustment expense reserves</t>
  </si>
  <si>
    <t>Surplus as regards pol icyholders</t>
  </si>
  <si>
    <t>Gross agents' balances in the course of collection</t>
  </si>
  <si>
    <t>Annual Statement Year</t>
  </si>
  <si>
    <t>An insurance company that began operating on January 1, 2015 has no assumed or ceded</t>
  </si>
  <si>
    <t>business.  Given the following information from the company's Annual Statements:</t>
  </si>
  <si>
    <t>2017 Schedule P - Part 2 - Summary</t>
  </si>
  <si>
    <t>Years In Which Losses Were Incurred</t>
  </si>
  <si>
    <t>Development</t>
  </si>
  <si>
    <t>Incurred Net Losses and 
Defense And Cost Containment
Expenses Reported at Year End
($000 Omitted)</t>
  </si>
  <si>
    <t>Prior</t>
  </si>
  <si>
    <t>One Year</t>
  </si>
  <si>
    <t>Two Year</t>
  </si>
  <si>
    <t>Identify and briefly describe the three components required to estimate the fair value of</t>
  </si>
  <si>
    <t>insurance liabilities under U.S. Purchase GAAP.</t>
  </si>
  <si>
    <t>Briefly describe an approach for determining each of the components identified in part a.</t>
  </si>
  <si>
    <t>above.</t>
  </si>
  <si>
    <t>Contrast the SAP and U.S. GAAP treatment for the following items:</t>
  </si>
  <si>
    <t xml:space="preserve">     i.     Discounting loss reserves</t>
  </si>
  <si>
    <t xml:space="preserve">     v.     Deferred tax assets</t>
  </si>
  <si>
    <t xml:space="preserve">    ii.     Ceded loss reserves for prospective reinsurance</t>
  </si>
  <si>
    <t xml:space="preserve">   iii.     Ceded loss reserves for retroactive reinsurance</t>
  </si>
  <si>
    <t xml:space="preserve">   iv.     Deferred acquisition costs</t>
  </si>
  <si>
    <t>The Appointed Actuary of XYZ Insurance, an insurance company domiciled in State X, is the</t>
  </si>
  <si>
    <t>Chief Reservi ng Officer and an FCAS. The actuary has written the following complete sections</t>
  </si>
  <si>
    <t>for the company's Statement of Actuarial Opinion:</t>
  </si>
  <si>
    <t>IDENTIFICATION</t>
  </si>
  <si>
    <t>OPINION</t>
  </si>
  <si>
    <t>I, Jane Actuary, am a member of the American Academy of Actuaries.</t>
  </si>
  <si>
    <t>I was appointed on November 3, 2017 to render this opinion.</t>
  </si>
  <si>
    <t>In my opinion, the amounts carried in Exhibit A on account of the items identified make</t>
  </si>
  <si>
    <t>a reasonable provision for all unpaid loss and loss adjustment expense obligations and</t>
  </si>
  <si>
    <t>for the unearned premium reservesfor long duration contracts of XYZ Insurance under</t>
  </si>
  <si>
    <t>the terms of its contracts and agreements.</t>
  </si>
  <si>
    <t>Identify three errors or omissions in the IDENTIFICATION  section above.</t>
  </si>
  <si>
    <t>Identify two errors or omissions in the OPINION section above.</t>
  </si>
  <si>
    <t>Describe a scenario in which the Appointed Actuary would issue a qualified opinion.</t>
  </si>
  <si>
    <t>Briefly describe three required disclosures for the Appointed Actuary when issuing a</t>
  </si>
  <si>
    <t>qualified opinion.</t>
  </si>
  <si>
    <t>A primary insurer with significant exposure in the United States and in Great Britain is</t>
  </si>
  <si>
    <t>considering buying an excess of loss contract with a reinsurer. Explain whether each of the</t>
  </si>
  <si>
    <t>following should be incorporated into the cash flow analysis required to prove risk transfer</t>
  </si>
  <si>
    <t>per FAS 113 and SSAP 62 guidelines:</t>
  </si>
  <si>
    <t xml:space="preserve">    ii.     Insurer Ceding Corrunission</t>
  </si>
  <si>
    <t xml:space="preserve">     i.     Reinsurer Brokerage Expenses</t>
  </si>
  <si>
    <t xml:space="preserve">   iii.     Potential changes to the exchange rate between US Dollars and British Pounds</t>
  </si>
  <si>
    <t xml:space="preserve">    iv.    Potential for reinsurer to default and be placed into bankruptcy</t>
  </si>
  <si>
    <t>Briefly describe how the following are recorded on a Statutory Balance Sheet:</t>
  </si>
  <si>
    <t xml:space="preserve">    i.     Reinsurance Recoverables on Paid Losses</t>
  </si>
  <si>
    <t xml:space="preserve">   ii.     Reinsurance Recoverables on Case + IBNR Reserves</t>
  </si>
  <si>
    <t>Describe the NAIC's Bright Line Indicator Test and explain how it is used by regulators.</t>
  </si>
  <si>
    <t>The follow information is given for two insurance companies (all figures are in millions of</t>
  </si>
  <si>
    <t>Company</t>
  </si>
  <si>
    <t>Company Carried Reserves</t>
  </si>
  <si>
    <t>Total Adjusted Capital</t>
  </si>
  <si>
    <t>RBC
Authorized Control Level</t>
  </si>
  <si>
    <t>One-Year Reserve Development</t>
  </si>
  <si>
    <t>Actuary's Range of Reserves</t>
  </si>
  <si>
    <t>Materiality Standard</t>
  </si>
  <si>
    <t>475 to 525</t>
  </si>
  <si>
    <t>700 to 900</t>
  </si>
  <si>
    <t>The Appointed Actuaries for Company A and Company B each state that there are not</t>
  </si>
  <si>
    <t>significant risks and uncertainties that could result in material adverse deviation. Fully</t>
  </si>
  <si>
    <t>explain why regulators may question those conclusions.</t>
  </si>
  <si>
    <t>Given the following information for an insurance company as of December 31, 2017 (all figures</t>
  </si>
  <si>
    <t>are in millions of dollars):</t>
  </si>
  <si>
    <t>One-year development in estimated losses and loss adjustment expenses incurred prior to current vear</t>
  </si>
  <si>
    <t>Appointed Actuary's
Estimate</t>
  </si>
  <si>
    <t>Company's
Carried</t>
  </si>
  <si>
    <t>Gross</t>
  </si>
  <si>
    <t>Loss Reserves</t>
  </si>
  <si>
    <t>Defense and Cost Containment Reserves</t>
  </si>
  <si>
    <t>Adjusting and Other Reserves</t>
  </si>
  <si>
    <t>Construct items A through D for the Actuarial Opinion Summary (AOS).</t>
  </si>
  <si>
    <t>Fully explain whether the Appointed Actuary must include an explanatory statement in item</t>
  </si>
  <si>
    <t>E of the AOS.</t>
  </si>
  <si>
    <t>John Doe, Chief Information Officer, provided the data for the Appointed Actuary's analysis as</t>
  </si>
  <si>
    <t>well as the December 31, 2017 statutory Annual Statement excerpted below. The insurer writes</t>
  </si>
  <si>
    <t>no long-duration contracts and has no extended reporting endorsements (all figures are in</t>
  </si>
  <si>
    <t>millions  of dollars):</t>
  </si>
  <si>
    <t>LIABILITIES, SURPLUS AND OTHER FUNDS</t>
  </si>
  <si>
    <t>Losses</t>
  </si>
  <si>
    <t>Unearned Premiums</t>
  </si>
  <si>
    <t>Unpaid Losses - Direct and Assumed</t>
  </si>
  <si>
    <t>Unpaid Loss Adjustment Expenses - Direct and Assumed</t>
  </si>
  <si>
    <t>Reinsurance payable on paid losses and loss adjustment expenses</t>
  </si>
  <si>
    <t>Loss adjustment expenses</t>
  </si>
  <si>
    <t>STATEMENT OF INCOME</t>
  </si>
  <si>
    <t>Losses Incurred</t>
  </si>
  <si>
    <t>Loss adjustment expenses incurred</t>
  </si>
  <si>
    <t>SCHEDULE P</t>
  </si>
  <si>
    <t>Identify four items in the tables above that must be included in Exhibit A of the Statement of</t>
  </si>
  <si>
    <t>Actuarial Opinion (SAO).</t>
  </si>
  <si>
    <t>Propose language for the SCOPE section of the SAO related to the data relied upon by the</t>
  </si>
  <si>
    <t>Appointed Actuary.</t>
  </si>
  <si>
    <t>Contrast the SAO disclosure requirements for the following insurers:</t>
  </si>
  <si>
    <t xml:space="preserve">     i.     Company A, an insurer with a 0% share in an intercompany pooling arrangement</t>
  </si>
  <si>
    <t xml:space="preserve">     ii.       Company B, an insurer that cedes 100% in a quota share reinsurance agreement</t>
  </si>
  <si>
    <t>in millions of dollars):</t>
  </si>
  <si>
    <t>Line of Business</t>
  </si>
  <si>
    <t>Auto Liability</t>
  </si>
  <si>
    <t>Workers' Compensation</t>
  </si>
  <si>
    <t>General Liability</t>
  </si>
  <si>
    <t>Homeowners</t>
  </si>
  <si>
    <t>Unpaid Loss and LAE Reserves</t>
  </si>
  <si>
    <t>Point Estimate</t>
  </si>
  <si>
    <t>Carried Reserve</t>
  </si>
  <si>
    <t>Total Reserve Estimate</t>
  </si>
  <si>
    <t>Low Reasonable</t>
  </si>
  <si>
    <t>Point</t>
  </si>
  <si>
    <t>High Reasonable</t>
  </si>
  <si>
    <t>The Appointed Actuary has set a materiality standard of 10% of indicated loss and LAE reserves .</t>
  </si>
  <si>
    <t>Identify and briefly justify the type of opinion the Appointed Actuary should issue.</t>
  </si>
  <si>
    <t>Evaluate whether there are significant risks and uncertainties that could result in material</t>
  </si>
  <si>
    <t>adverse deviation.</t>
  </si>
  <si>
    <t>On November  1, 2018, the company begins writing a new line of business for which limited</t>
  </si>
  <si>
    <t>internal historical data is available. Briefly describe four considerations for the Appointed</t>
  </si>
  <si>
    <t>Actuary with regard to the new line of business when preparing the year-end 2018 opinion.</t>
  </si>
  <si>
    <t>The reinsurer is looking to commute all three accident years.  Calculate the commutation</t>
  </si>
  <si>
    <t>price at which the tax dollars paid due to the commutation would be equal for both parties.</t>
  </si>
  <si>
    <t>Identify four motivations for a reinsurer to enter into a commutation.</t>
  </si>
  <si>
    <t>•    The primary insurer cedes 75% of its premiums and losses to a reinsurer under a quota</t>
  </si>
  <si>
    <r>
      <t xml:space="preserve">       </t>
    </r>
    <r>
      <rPr>
        <sz val="11"/>
        <color rgb="FF49494B"/>
        <rFont val="Calibri"/>
        <family val="2"/>
        <scheme val="minor"/>
      </rPr>
      <t>share treaty.  This treaty has been in place since the beginning of 2017.</t>
    </r>
  </si>
  <si>
    <t>•    The discount factor is 0.9 for all years for both the primary insurer and the reinsurer.</t>
  </si>
  <si>
    <t>•    The reinsurer consistently reserves its portion of the book 20% higher than the primary</t>
  </si>
  <si>
    <t xml:space="preserve">       insurer.</t>
  </si>
  <si>
    <t>•    The effective tax rate is 30% for the primary insurer and 20% for the reinsurer.</t>
  </si>
  <si>
    <t>A primary insurer has reported the following undiscounted experience:</t>
  </si>
  <si>
    <t>Accident</t>
  </si>
  <si>
    <t>Year</t>
  </si>
  <si>
    <t>Cumulative Net Paid Loss ($000s) as of (months)</t>
  </si>
  <si>
    <t>Cumulative Net Ultimate Loss ($000s) as of (months)</t>
  </si>
  <si>
    <r>
      <rPr>
        <sz val="11"/>
        <color rgb="FF464646"/>
        <rFont val="Calibri"/>
        <family val="2"/>
        <scheme val="minor"/>
      </rPr>
      <t>Comp</t>
    </r>
    <r>
      <rPr>
        <sz val="11"/>
        <color rgb="FF5E5D60"/>
        <rFont val="Calibri"/>
        <family val="2"/>
        <scheme val="minor"/>
      </rPr>
      <t>a</t>
    </r>
    <r>
      <rPr>
        <sz val="11"/>
        <color rgb="FF363436"/>
        <rFont val="Calibri"/>
        <family val="2"/>
        <scheme val="minor"/>
      </rPr>
      <t>n</t>
    </r>
    <r>
      <rPr>
        <sz val="11"/>
        <color rgb="FF5E5D60"/>
        <rFont val="Calibri"/>
        <family val="2"/>
        <scheme val="minor"/>
      </rPr>
      <t xml:space="preserve">y </t>
    </r>
    <r>
      <rPr>
        <sz val="11"/>
        <color rgb="FF464646"/>
        <rFont val="Calibri"/>
        <family val="2"/>
        <scheme val="minor"/>
      </rPr>
      <t>Und</t>
    </r>
    <r>
      <rPr>
        <sz val="11"/>
        <color rgb="FF5E5D60"/>
        <rFont val="Calibri"/>
        <family val="2"/>
        <scheme val="minor"/>
      </rPr>
      <t>e</t>
    </r>
    <r>
      <rPr>
        <sz val="11"/>
        <color rgb="FF464646"/>
        <rFont val="Calibri"/>
        <family val="2"/>
        <scheme val="minor"/>
      </rPr>
      <t>rw</t>
    </r>
    <r>
      <rPr>
        <sz val="11"/>
        <color rgb="FF5E5D60"/>
        <rFont val="Calibri"/>
        <family val="2"/>
        <scheme val="minor"/>
      </rPr>
      <t>r</t>
    </r>
    <r>
      <rPr>
        <sz val="11"/>
        <color rgb="FF464646"/>
        <rFont val="Calibri"/>
        <family val="2"/>
        <scheme val="minor"/>
      </rPr>
      <t>itin</t>
    </r>
    <r>
      <rPr>
        <sz val="11"/>
        <color rgb="FF5E5D60"/>
        <rFont val="Calibri"/>
        <family val="2"/>
        <scheme val="minor"/>
      </rPr>
      <t xml:space="preserve">g </t>
    </r>
    <r>
      <rPr>
        <sz val="11"/>
        <color rgb="FF464646"/>
        <rFont val="Calibri"/>
        <family val="2"/>
        <scheme val="minor"/>
      </rPr>
      <t>Expe</t>
    </r>
    <r>
      <rPr>
        <sz val="11"/>
        <color rgb="FF5E5D60"/>
        <rFont val="Calibri"/>
        <family val="2"/>
        <scheme val="minor"/>
      </rPr>
      <t xml:space="preserve">nse </t>
    </r>
    <r>
      <rPr>
        <sz val="11"/>
        <color rgb="FF464646"/>
        <rFont val="Calibri"/>
        <family val="2"/>
        <scheme val="minor"/>
      </rPr>
      <t>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</si>
</sst>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.0"/>
    <numFmt numFmtId="169" formatCode="&quot;$&quot;#,##0"/>
    <numFmt numFmtId="170" formatCode="\$###0;\$###0"/>
    <numFmt numFmtId="171" formatCode="###0.000;#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rgb="FF4F4F5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46464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E5D60"/>
      <name val="Calibri"/>
      <family val="2"/>
      <scheme val="minor"/>
    </font>
    <font>
      <sz val="11"/>
      <color rgb="FF36343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9494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0" borderId="11" xfId="0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5" xfId="0" applyFont="1" applyFill="1" applyBorder="1" applyProtection="1"/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2" fillId="2" borderId="7" xfId="0" applyFont="1" applyFill="1" applyBorder="1"/>
    <xf numFmtId="166" fontId="2" fillId="2" borderId="7" xfId="3" applyNumberFormat="1" applyFont="1" applyFill="1" applyBorder="1"/>
    <xf numFmtId="166" fontId="2" fillId="2" borderId="7" xfId="3" applyNumberFormat="1" applyFont="1" applyFill="1" applyBorder="1" applyAlignment="1"/>
    <xf numFmtId="0" fontId="0" fillId="2" borderId="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0" fontId="0" fillId="2" borderId="0" xfId="0" applyFont="1" applyFill="1" applyBorder="1"/>
    <xf numFmtId="0" fontId="0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Protection="1">
      <protection locked="0"/>
    </xf>
    <xf numFmtId="0" fontId="0" fillId="2" borderId="0" xfId="0" applyFill="1" applyBorder="1"/>
    <xf numFmtId="0" fontId="16" fillId="2" borderId="0" xfId="4" applyFont="1" applyFill="1" applyBorder="1" applyAlignment="1">
      <alignment horizontal="left" vertical="top"/>
    </xf>
    <xf numFmtId="37" fontId="0" fillId="2" borderId="0" xfId="3" applyNumberFormat="1" applyFont="1" applyFill="1" applyBorder="1" applyAlignment="1"/>
    <xf numFmtId="166" fontId="2" fillId="2" borderId="0" xfId="3" applyNumberFormat="1" applyFont="1" applyFill="1" applyBorder="1"/>
    <xf numFmtId="0" fontId="2" fillId="2" borderId="0" xfId="0" applyNumberFormat="1" applyFont="1" applyFill="1" applyBorder="1"/>
    <xf numFmtId="37" fontId="2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0" fontId="18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9" fontId="0" fillId="2" borderId="0" xfId="1" applyFont="1" applyFill="1" applyBorder="1" applyProtection="1">
      <protection locked="0"/>
    </xf>
    <xf numFmtId="0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 applyProtection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6" xfId="0" applyFont="1" applyFill="1" applyBorder="1" applyProtection="1">
      <protection locked="0"/>
    </xf>
    <xf numFmtId="0" fontId="13" fillId="2" borderId="9" xfId="0" applyFont="1" applyFill="1" applyBorder="1" applyAlignment="1">
      <alignment vertical="top"/>
    </xf>
    <xf numFmtId="0" fontId="14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3" fontId="0" fillId="2" borderId="1" xfId="0" applyNumberFormat="1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/>
    <xf numFmtId="0" fontId="0" fillId="2" borderId="7" xfId="0" applyFont="1" applyFill="1" applyBorder="1" applyAlignment="1" applyProtection="1">
      <alignment horizontal="left"/>
    </xf>
    <xf numFmtId="0" fontId="0" fillId="2" borderId="23" xfId="0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3" fontId="1" fillId="2" borderId="7" xfId="3" applyNumberFormat="1" applyFont="1" applyFill="1" applyBorder="1" applyAlignment="1"/>
    <xf numFmtId="0" fontId="2" fillId="2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0" fontId="19" fillId="2" borderId="0" xfId="4" applyFont="1" applyFill="1" applyBorder="1" applyAlignment="1">
      <alignment vertical="top"/>
    </xf>
    <xf numFmtId="0" fontId="19" fillId="2" borderId="0" xfId="4" applyFont="1" applyFill="1" applyBorder="1" applyAlignment="1">
      <alignment horizontal="left" vertical="top"/>
    </xf>
    <xf numFmtId="0" fontId="16" fillId="2" borderId="0" xfId="4" applyFont="1" applyFill="1" applyBorder="1" applyAlignment="1">
      <alignment vertical="top" wrapText="1"/>
    </xf>
    <xf numFmtId="167" fontId="17" fillId="2" borderId="0" xfId="4" applyNumberFormat="1" applyFont="1" applyFill="1" applyBorder="1" applyAlignment="1">
      <alignment horizontal="right" vertical="top" wrapText="1"/>
    </xf>
    <xf numFmtId="0" fontId="18" fillId="2" borderId="0" xfId="4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2" fillId="2" borderId="19" xfId="0" applyFont="1" applyFill="1" applyBorder="1" applyAlignment="1" applyProtection="1"/>
    <xf numFmtId="9" fontId="0" fillId="2" borderId="1" xfId="1" applyFont="1" applyFill="1" applyBorder="1" applyAlignment="1" applyProtection="1">
      <alignment horizontal="right"/>
    </xf>
    <xf numFmtId="0" fontId="0" fillId="2" borderId="15" xfId="0" applyFont="1" applyFill="1" applyBorder="1" applyAlignment="1" applyProtection="1"/>
    <xf numFmtId="169" fontId="0" fillId="2" borderId="1" xfId="0" applyNumberFormat="1" applyFont="1" applyFill="1" applyBorder="1" applyAlignment="1" applyProtection="1">
      <alignment horizontal="right"/>
    </xf>
    <xf numFmtId="0" fontId="0" fillId="2" borderId="16" xfId="0" applyFont="1" applyFill="1" applyBorder="1" applyAlignment="1" applyProtection="1">
      <alignment horizontal="right"/>
    </xf>
    <xf numFmtId="0" fontId="14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>
      <alignment horizontal="right" vertical="top"/>
    </xf>
    <xf numFmtId="168" fontId="0" fillId="2" borderId="7" xfId="0" applyNumberFormat="1" applyFont="1" applyFill="1" applyBorder="1" applyProtection="1"/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>
      <alignment horizontal="center" vertical="top"/>
    </xf>
    <xf numFmtId="3" fontId="0" fillId="2" borderId="1" xfId="0" applyNumberFormat="1" applyFont="1" applyFill="1" applyBorder="1" applyAlignment="1" applyProtection="1">
      <alignment horizontal="right" indent="3"/>
    </xf>
    <xf numFmtId="168" fontId="0" fillId="2" borderId="1" xfId="0" applyNumberFormat="1" applyFont="1" applyFill="1" applyBorder="1" applyAlignment="1" applyProtection="1">
      <alignment horizontal="right" indent="3"/>
    </xf>
    <xf numFmtId="168" fontId="0" fillId="2" borderId="1" xfId="0" applyNumberFormat="1" applyFont="1" applyFill="1" applyBorder="1" applyAlignment="1" applyProtection="1">
      <alignment horizontal="right" indent="3"/>
      <protection locked="0"/>
    </xf>
    <xf numFmtId="168" fontId="13" fillId="2" borderId="1" xfId="0" applyNumberFormat="1" applyFont="1" applyFill="1" applyBorder="1" applyAlignment="1">
      <alignment horizontal="right" vertical="top" indent="3"/>
    </xf>
    <xf numFmtId="3" fontId="0" fillId="2" borderId="1" xfId="0" applyNumberFormat="1" applyFont="1" applyFill="1" applyBorder="1" applyAlignment="1" applyProtection="1">
      <alignment horizontal="right" indent="3"/>
      <protection locked="0"/>
    </xf>
    <xf numFmtId="3" fontId="13" fillId="2" borderId="1" xfId="0" applyNumberFormat="1" applyFont="1" applyFill="1" applyBorder="1" applyAlignment="1">
      <alignment horizontal="right" vertical="top" indent="3"/>
    </xf>
    <xf numFmtId="0" fontId="0" fillId="0" borderId="11" xfId="0" applyNumberFormat="1" applyBorder="1" applyAlignment="1">
      <alignment horizontal="center"/>
    </xf>
    <xf numFmtId="0" fontId="5" fillId="2" borderId="6" xfId="0" applyNumberFormat="1" applyFont="1" applyFill="1" applyBorder="1" applyAlignment="1" applyProtection="1">
      <alignment horizontal="center"/>
    </xf>
    <xf numFmtId="0" fontId="0" fillId="2" borderId="6" xfId="0" applyNumberFormat="1" applyFont="1" applyFill="1" applyBorder="1" applyProtection="1"/>
    <xf numFmtId="0" fontId="0" fillId="2" borderId="6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NumberFormat="1" applyFont="1" applyFill="1" applyBorder="1" applyProtection="1"/>
    <xf numFmtId="0" fontId="2" fillId="2" borderId="3" xfId="0" applyNumberFormat="1" applyFont="1" applyFill="1" applyBorder="1" applyAlignment="1" applyProtection="1">
      <alignment horizontal="center"/>
    </xf>
    <xf numFmtId="0" fontId="4" fillId="2" borderId="6" xfId="0" applyNumberFormat="1" applyFont="1" applyFill="1" applyBorder="1" applyAlignment="1" applyProtection="1">
      <alignment horizontal="center"/>
    </xf>
    <xf numFmtId="0" fontId="0" fillId="2" borderId="8" xfId="0" applyNumberFormat="1" applyFont="1" applyFill="1" applyBorder="1" applyProtection="1"/>
    <xf numFmtId="0" fontId="0" fillId="0" borderId="0" xfId="0" applyNumberFormat="1" applyFont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0" xfId="0" applyNumberFormat="1" applyFont="1" applyFill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13" fillId="2" borderId="0" xfId="0" applyNumberFormat="1" applyFont="1" applyFill="1" applyProtection="1">
      <protection locked="0"/>
    </xf>
    <xf numFmtId="0" fontId="0" fillId="2" borderId="0" xfId="0" applyNumberFormat="1" applyFont="1" applyFill="1" applyBorder="1" applyProtection="1">
      <protection locked="0"/>
    </xf>
    <xf numFmtId="0" fontId="0" fillId="2" borderId="6" xfId="0" applyNumberFormat="1" applyFill="1" applyBorder="1"/>
    <xf numFmtId="0" fontId="0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0" fillId="2" borderId="8" xfId="0" applyNumberFormat="1" applyFont="1" applyFill="1" applyBorder="1" applyProtection="1">
      <protection locked="0"/>
    </xf>
    <xf numFmtId="0" fontId="13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13" fillId="2" borderId="14" xfId="0" applyFont="1" applyFill="1" applyBorder="1" applyAlignment="1">
      <alignment horizontal="center" vertical="top"/>
    </xf>
    <xf numFmtId="167" fontId="21" fillId="2" borderId="1" xfId="0" applyNumberFormat="1" applyFont="1" applyFill="1" applyBorder="1" applyAlignment="1">
      <alignment horizontal="center" vertical="top"/>
    </xf>
    <xf numFmtId="170" fontId="21" fillId="2" borderId="1" xfId="0" applyNumberFormat="1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center" vertical="top"/>
    </xf>
    <xf numFmtId="167" fontId="21" fillId="2" borderId="0" xfId="0" applyNumberFormat="1" applyFont="1" applyFill="1" applyBorder="1" applyAlignment="1">
      <alignment horizontal="left" vertical="top"/>
    </xf>
    <xf numFmtId="170" fontId="21" fillId="2" borderId="0" xfId="0" applyNumberFormat="1" applyFont="1" applyFill="1" applyBorder="1" applyAlignment="1">
      <alignment horizontal="left" vertical="top"/>
    </xf>
    <xf numFmtId="9" fontId="13" fillId="2" borderId="1" xfId="1" applyFont="1" applyFill="1" applyBorder="1" applyAlignment="1">
      <alignment horizontal="center" vertical="top"/>
    </xf>
    <xf numFmtId="171" fontId="21" fillId="2" borderId="1" xfId="0" applyNumberFormat="1" applyFont="1" applyFill="1" applyBorder="1" applyAlignment="1">
      <alignment horizontal="center" vertical="top"/>
    </xf>
    <xf numFmtId="171" fontId="21" fillId="2" borderId="0" xfId="0" applyNumberFormat="1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top"/>
    </xf>
    <xf numFmtId="10" fontId="13" fillId="2" borderId="0" xfId="0" applyNumberFormat="1" applyFont="1" applyFill="1" applyBorder="1" applyAlignment="1">
      <alignment horizontal="center" vertical="top"/>
    </xf>
    <xf numFmtId="0" fontId="0" fillId="2" borderId="0" xfId="0" applyFont="1" applyFill="1" applyBorder="1" applyAlignment="1" applyProtection="1">
      <alignment wrapText="1"/>
    </xf>
    <xf numFmtId="3" fontId="0" fillId="2" borderId="24" xfId="0" applyNumberFormat="1" applyFont="1" applyFill="1" applyBorder="1" applyAlignment="1" applyProtection="1">
      <alignment horizontal="center"/>
    </xf>
    <xf numFmtId="3" fontId="0" fillId="2" borderId="22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25" xfId="0" applyNumberFormat="1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left"/>
    </xf>
    <xf numFmtId="3" fontId="0" fillId="2" borderId="2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/>
      <protection locked="0"/>
    </xf>
    <xf numFmtId="3" fontId="0" fillId="2" borderId="1" xfId="0" applyNumberFormat="1" applyFont="1" applyFill="1" applyBorder="1" applyAlignment="1" applyProtection="1">
      <alignment horizontal="right" indent="1"/>
    </xf>
    <xf numFmtId="0" fontId="2" fillId="2" borderId="1" xfId="0" applyNumberFormat="1" applyFont="1" applyFill="1" applyBorder="1" applyAlignment="1" applyProtection="1">
      <alignment horizontal="right" indent="1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3" fontId="1" fillId="2" borderId="0" xfId="3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wrapText="1"/>
    </xf>
    <xf numFmtId="3" fontId="0" fillId="2" borderId="23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right" wrapText="1"/>
    </xf>
    <xf numFmtId="3" fontId="0" fillId="2" borderId="14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wrapText="1"/>
    </xf>
    <xf numFmtId="3" fontId="0" fillId="2" borderId="0" xfId="0" applyNumberFormat="1" applyFont="1" applyFill="1" applyBorder="1" applyAlignment="1">
      <alignment horizontal="right" indent="2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wrapText="1"/>
      <protection locked="0"/>
    </xf>
    <xf numFmtId="169" fontId="0" fillId="2" borderId="0" xfId="0" applyNumberFormat="1" applyFont="1" applyFill="1" applyBorder="1" applyAlignment="1" applyProtection="1">
      <alignment horizontal="right" indent="2"/>
      <protection locked="0"/>
    </xf>
    <xf numFmtId="0" fontId="0" fillId="2" borderId="0" xfId="0" applyFont="1" applyFill="1" applyBorder="1" applyAlignment="1" applyProtection="1">
      <alignment horizontal="right" indent="2"/>
      <protection locked="0"/>
    </xf>
    <xf numFmtId="0" fontId="7" fillId="2" borderId="0" xfId="0" applyFont="1" applyFill="1" applyAlignment="1" applyProtection="1">
      <alignment horizontal="left" indent="6"/>
      <protection locked="0"/>
    </xf>
    <xf numFmtId="0" fontId="0" fillId="2" borderId="0" xfId="0" applyFont="1" applyFill="1" applyBorder="1" applyAlignment="1" applyProtection="1">
      <alignment horizontal="left" indent="2"/>
    </xf>
    <xf numFmtId="166" fontId="1" fillId="2" borderId="0" xfId="3" applyNumberFormat="1" applyFont="1" applyFill="1" applyBorder="1" applyAlignment="1">
      <alignment horizontal="right"/>
    </xf>
    <xf numFmtId="0" fontId="0" fillId="2" borderId="0" xfId="0" applyFont="1" applyFill="1" applyAlignment="1" applyProtection="1">
      <protection locked="0"/>
    </xf>
    <xf numFmtId="0" fontId="18" fillId="2" borderId="1" xfId="4" applyFont="1" applyFill="1" applyBorder="1" applyAlignment="1">
      <alignment horizontal="center" vertical="top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 applyProtection="1">
      <alignment horizontal="center"/>
      <protection locked="0"/>
    </xf>
    <xf numFmtId="9" fontId="1" fillId="2" borderId="0" xfId="1" applyFon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</xf>
    <xf numFmtId="0" fontId="0" fillId="2" borderId="15" xfId="0" applyFont="1" applyFill="1" applyBorder="1" applyAlignment="1" applyProtection="1">
      <alignment wrapText="1"/>
    </xf>
    <xf numFmtId="0" fontId="0" fillId="2" borderId="16" xfId="0" applyFont="1" applyFill="1" applyBorder="1" applyAlignment="1" applyProtection="1">
      <protection locked="0"/>
    </xf>
    <xf numFmtId="0" fontId="27" fillId="2" borderId="0" xfId="0" applyFont="1" applyFill="1" applyBorder="1" applyAlignment="1">
      <alignment horizontal="left" vertical="top"/>
    </xf>
    <xf numFmtId="0" fontId="0" fillId="2" borderId="22" xfId="0" applyFont="1" applyFill="1" applyBorder="1" applyAlignment="1" applyProtection="1">
      <alignment horizontal="center"/>
    </xf>
    <xf numFmtId="0" fontId="0" fillId="2" borderId="22" xfId="0" applyFont="1" applyFill="1" applyBorder="1" applyProtection="1"/>
    <xf numFmtId="0" fontId="0" fillId="2" borderId="16" xfId="0" applyFont="1" applyFill="1" applyBorder="1" applyAlignment="1" applyProtection="1">
      <alignment horizontal="center" wrapText="1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right" vertical="top" wrapText="1"/>
    </xf>
    <xf numFmtId="3" fontId="0" fillId="2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0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14" fillId="2" borderId="13" xfId="0" applyFont="1" applyFill="1" applyBorder="1" applyAlignment="1" applyProtection="1">
      <alignment horizontal="center"/>
    </xf>
    <xf numFmtId="0" fontId="14" fillId="2" borderId="16" xfId="0" applyFont="1" applyFill="1" applyBorder="1" applyAlignment="1" applyProtection="1">
      <alignment horizontal="center"/>
    </xf>
    <xf numFmtId="3" fontId="0" fillId="2" borderId="13" xfId="0" applyNumberFormat="1" applyFont="1" applyFill="1" applyBorder="1" applyAlignment="1" applyProtection="1">
      <alignment horizontal="center"/>
    </xf>
    <xf numFmtId="3" fontId="0" fillId="2" borderId="16" xfId="0" applyNumberFormat="1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2" borderId="24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 vertical="top" wrapText="1"/>
    </xf>
    <xf numFmtId="0" fontId="0" fillId="2" borderId="21" xfId="0" applyFont="1" applyFill="1" applyBorder="1" applyAlignment="1" applyProtection="1">
      <alignment horizontal="center" vertical="top" wrapText="1"/>
    </xf>
    <xf numFmtId="0" fontId="25" fillId="2" borderId="17" xfId="0" applyFont="1" applyFill="1" applyBorder="1" applyAlignment="1" applyProtection="1">
      <alignment horizontal="left" wrapText="1"/>
    </xf>
    <xf numFmtId="0" fontId="25" fillId="2" borderId="18" xfId="0" applyFont="1" applyFill="1" applyBorder="1" applyAlignment="1" applyProtection="1">
      <alignment horizontal="left" wrapText="1"/>
    </xf>
    <xf numFmtId="0" fontId="25" fillId="2" borderId="19" xfId="0" applyFont="1" applyFill="1" applyBorder="1" applyAlignment="1" applyProtection="1">
      <alignment horizontal="left" wrapText="1"/>
    </xf>
    <xf numFmtId="0" fontId="25" fillId="2" borderId="20" xfId="0" applyFont="1" applyFill="1" applyBorder="1" applyAlignment="1" applyProtection="1">
      <alignment horizontal="left" wrapText="1"/>
    </xf>
    <xf numFmtId="0" fontId="25" fillId="2" borderId="0" xfId="0" applyFont="1" applyFill="1" applyBorder="1" applyAlignment="1" applyProtection="1">
      <alignment horizontal="left" wrapText="1"/>
    </xf>
    <xf numFmtId="0" fontId="25" fillId="2" borderId="24" xfId="0" applyFont="1" applyFill="1" applyBorder="1" applyAlignment="1" applyProtection="1">
      <alignment horizontal="left" wrapText="1"/>
    </xf>
    <xf numFmtId="0" fontId="25" fillId="2" borderId="1" xfId="0" applyFont="1" applyFill="1" applyBorder="1" applyAlignment="1" applyProtection="1">
      <alignment horizontal="left" vertical="top"/>
    </xf>
    <xf numFmtId="0" fontId="0" fillId="2" borderId="15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right"/>
    </xf>
    <xf numFmtId="169" fontId="0" fillId="2" borderId="1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7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10" fontId="13" fillId="2" borderId="13" xfId="0" applyNumberFormat="1" applyFont="1" applyFill="1" applyBorder="1" applyAlignment="1">
      <alignment horizontal="center" vertical="top"/>
    </xf>
    <xf numFmtId="10" fontId="13" fillId="2" borderId="16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18" fillId="2" borderId="1" xfId="4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26" fillId="2" borderId="13" xfId="0" applyFont="1" applyFill="1" applyBorder="1" applyAlignment="1" applyProtection="1">
      <alignment horizontal="left"/>
      <protection locked="0"/>
    </xf>
    <xf numFmtId="0" fontId="26" fillId="2" borderId="15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 wrapText="1"/>
      <protection locked="0"/>
    </xf>
    <xf numFmtId="0" fontId="0" fillId="2" borderId="22" xfId="0" applyFont="1" applyFill="1" applyBorder="1" applyAlignment="1" applyProtection="1">
      <alignment horizontal="left" wrapText="1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8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1"/>
  <sheetViews>
    <sheetView tabSelected="1"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30</v>
      </c>
      <c r="M2" s="212" t="str">
        <f t="array" ref="M2">IF(SUM(IF(M8:S31="",0,1))=0,"",SUM(M8:S31))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31</v>
      </c>
      <c r="M3" s="213">
        <f>SUM(B8:B31)</f>
        <v>67</v>
      </c>
    </row>
    <row r="5" spans="1:19" ht="23.25" x14ac:dyDescent="0.35">
      <c r="A5" s="15" t="s">
        <v>50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15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15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30">
        <f>SUM(C8:I8)</f>
        <v>2.5</v>
      </c>
      <c r="C8" s="130">
        <v>1</v>
      </c>
      <c r="D8" s="130">
        <v>1.5</v>
      </c>
      <c r="E8" s="130"/>
      <c r="F8" s="130"/>
      <c r="G8" s="130"/>
      <c r="H8" s="130"/>
      <c r="I8" s="130"/>
      <c r="J8" s="11" t="str">
        <f ca="1">INDIRECT("'"&amp;A8&amp;"'!B1")</f>
        <v>Incomplete</v>
      </c>
      <c r="L8" s="14">
        <f>A8</f>
        <v>1</v>
      </c>
      <c r="M8" s="214" t="str">
        <f>IF('1'!$A8="","",'1'!$A8)</f>
        <v/>
      </c>
      <c r="N8" s="214" t="str">
        <f>IF('1'!$A12="","",'1'!$A12)</f>
        <v/>
      </c>
      <c r="O8" s="214"/>
      <c r="P8" s="214"/>
      <c r="Q8" s="214"/>
      <c r="R8" s="214"/>
      <c r="S8" s="214"/>
    </row>
    <row r="9" spans="1:19" x14ac:dyDescent="0.25">
      <c r="A9" s="14">
        <v>2</v>
      </c>
      <c r="B9" s="130">
        <f t="shared" ref="B9:B31" si="0">SUM(C9:I9)</f>
        <v>2.25</v>
      </c>
      <c r="C9" s="130">
        <v>0.75</v>
      </c>
      <c r="D9" s="130">
        <v>0.5</v>
      </c>
      <c r="E9" s="130">
        <v>0.5</v>
      </c>
      <c r="F9" s="130">
        <v>0.5</v>
      </c>
      <c r="G9" s="130"/>
      <c r="H9" s="130"/>
      <c r="I9" s="130"/>
      <c r="J9" s="11" t="str">
        <f t="shared" ref="J9:J26" ca="1" si="1">INDIRECT("'"&amp;A9&amp;"'!B1")</f>
        <v>Incomplete</v>
      </c>
      <c r="L9" s="14">
        <f t="shared" ref="L9:L26" si="2">A9</f>
        <v>2</v>
      </c>
      <c r="M9" s="214" t="str">
        <f>IF('2'!$A8="","",'2'!$A8)</f>
        <v/>
      </c>
      <c r="N9" s="214" t="str">
        <f>IF('2'!$A12="","",'2'!$A12)</f>
        <v/>
      </c>
      <c r="O9" s="214" t="str">
        <f>IF('2'!$A16="","",'2'!$A16)</f>
        <v/>
      </c>
      <c r="P9" s="214" t="str">
        <f>IF('2'!$A20="","",'2'!$A20)</f>
        <v/>
      </c>
      <c r="Q9" s="214"/>
      <c r="R9" s="214"/>
      <c r="S9" s="214"/>
    </row>
    <row r="10" spans="1:19" x14ac:dyDescent="0.25">
      <c r="A10" s="14">
        <v>3</v>
      </c>
      <c r="B10" s="130">
        <f t="shared" si="0"/>
        <v>2</v>
      </c>
      <c r="C10" s="130">
        <v>0.75</v>
      </c>
      <c r="D10" s="130">
        <v>1</v>
      </c>
      <c r="E10" s="130">
        <v>0.25</v>
      </c>
      <c r="F10" s="130"/>
      <c r="G10" s="130"/>
      <c r="H10" s="130"/>
      <c r="I10" s="130"/>
      <c r="J10" s="11" t="str">
        <f t="shared" ca="1" si="1"/>
        <v>Incomplete</v>
      </c>
      <c r="L10" s="14">
        <f t="shared" si="2"/>
        <v>3</v>
      </c>
      <c r="M10" s="214" t="str">
        <f>IF('3'!$A8="","",'3'!$A8)</f>
        <v/>
      </c>
      <c r="N10" s="214" t="str">
        <f>IF('3'!$A12="","",'3'!$A12)</f>
        <v/>
      </c>
      <c r="O10" s="214" t="str">
        <f>IF('3'!$A16="","",'3'!$A16)</f>
        <v/>
      </c>
      <c r="P10" s="214"/>
      <c r="Q10" s="214"/>
      <c r="R10" s="214"/>
      <c r="S10" s="214"/>
    </row>
    <row r="11" spans="1:19" x14ac:dyDescent="0.25">
      <c r="A11" s="14">
        <v>4</v>
      </c>
      <c r="B11" s="130">
        <f t="shared" si="0"/>
        <v>2</v>
      </c>
      <c r="C11" s="130">
        <v>0.75</v>
      </c>
      <c r="D11" s="130">
        <v>0.75</v>
      </c>
      <c r="E11" s="130">
        <v>0.5</v>
      </c>
      <c r="F11" s="130"/>
      <c r="G11" s="130"/>
      <c r="H11" s="130"/>
      <c r="I11" s="130"/>
      <c r="J11" s="11" t="str">
        <f t="shared" ca="1" si="1"/>
        <v>Incomplete</v>
      </c>
      <c r="L11" s="14">
        <f t="shared" si="2"/>
        <v>4</v>
      </c>
      <c r="M11" s="214" t="str">
        <f>IF('4'!$A8="","",'4'!$A8)</f>
        <v/>
      </c>
      <c r="N11" s="214" t="str">
        <f>IF('4'!$A12="","",'4'!$A12)</f>
        <v/>
      </c>
      <c r="O11" s="214" t="str">
        <f>IF('4'!$A16="","",'4'!$A16)</f>
        <v/>
      </c>
      <c r="P11" s="214"/>
      <c r="Q11" s="214"/>
      <c r="R11" s="214"/>
      <c r="S11" s="214"/>
    </row>
    <row r="12" spans="1:19" x14ac:dyDescent="0.25">
      <c r="A12" s="14">
        <v>5</v>
      </c>
      <c r="B12" s="130">
        <f t="shared" si="0"/>
        <v>2</v>
      </c>
      <c r="C12" s="130">
        <v>1</v>
      </c>
      <c r="D12" s="130">
        <v>0.75</v>
      </c>
      <c r="E12" s="130">
        <v>0.25</v>
      </c>
      <c r="F12" s="130"/>
      <c r="G12" s="130"/>
      <c r="H12" s="130"/>
      <c r="I12" s="130"/>
      <c r="J12" s="11" t="str">
        <f t="shared" ca="1" si="1"/>
        <v>Incomplete</v>
      </c>
      <c r="L12" s="14">
        <f t="shared" si="2"/>
        <v>5</v>
      </c>
      <c r="M12" s="214" t="str">
        <f>IF('5'!$A8="","",'5'!$A8)</f>
        <v/>
      </c>
      <c r="N12" s="214" t="str">
        <f>IF('5'!$A14="","",'5'!$A14)</f>
        <v/>
      </c>
      <c r="O12" s="214" t="str">
        <f>IF('5'!$A18="","",'5'!$A18)</f>
        <v/>
      </c>
      <c r="P12" s="214"/>
      <c r="Q12" s="214"/>
      <c r="R12" s="214"/>
      <c r="S12" s="214"/>
    </row>
    <row r="13" spans="1:19" x14ac:dyDescent="0.25">
      <c r="A13" s="14">
        <v>6</v>
      </c>
      <c r="B13" s="130">
        <f t="shared" si="0"/>
        <v>2.75</v>
      </c>
      <c r="C13" s="130">
        <v>1.5</v>
      </c>
      <c r="D13" s="130">
        <v>0.75</v>
      </c>
      <c r="E13" s="130">
        <v>0.5</v>
      </c>
      <c r="F13" s="130"/>
      <c r="G13" s="130"/>
      <c r="H13" s="130"/>
      <c r="I13" s="130"/>
      <c r="J13" s="11" t="str">
        <f t="shared" ca="1" si="1"/>
        <v>Incomplete</v>
      </c>
      <c r="L13" s="14">
        <f t="shared" si="2"/>
        <v>6</v>
      </c>
      <c r="M13" s="214" t="str">
        <f>IF('6'!$A8="","",'6'!$A8)</f>
        <v/>
      </c>
      <c r="N13" s="214" t="str">
        <f>IF('6'!$A16="","",'6'!$A16)</f>
        <v/>
      </c>
      <c r="O13" s="214" t="str">
        <f>IF('6'!$A20="","",'6'!$A20)</f>
        <v/>
      </c>
      <c r="P13" s="214"/>
      <c r="Q13" s="214"/>
      <c r="R13" s="214"/>
      <c r="S13" s="214"/>
    </row>
    <row r="14" spans="1:19" x14ac:dyDescent="0.25">
      <c r="A14" s="14">
        <v>7</v>
      </c>
      <c r="B14" s="130">
        <f t="shared" si="0"/>
        <v>2.5</v>
      </c>
      <c r="C14" s="130">
        <v>1</v>
      </c>
      <c r="D14" s="130">
        <v>1</v>
      </c>
      <c r="E14" s="130">
        <v>0.5</v>
      </c>
      <c r="F14" s="130"/>
      <c r="G14" s="130"/>
      <c r="H14" s="130"/>
      <c r="I14" s="130"/>
      <c r="J14" s="11" t="str">
        <f t="shared" ca="1" si="1"/>
        <v>Incomplete</v>
      </c>
      <c r="L14" s="14">
        <f t="shared" si="2"/>
        <v>7</v>
      </c>
      <c r="M14" s="214" t="str">
        <f>IF('7'!$A8="","",'7'!$A8)</f>
        <v/>
      </c>
      <c r="N14" s="214" t="str">
        <f>IF('7'!$A15="","",'7'!$A15)</f>
        <v/>
      </c>
      <c r="O14" s="214" t="str">
        <f>IF('7'!$A22="","",'7'!$A22)</f>
        <v/>
      </c>
      <c r="P14" s="214"/>
      <c r="Q14" s="214"/>
      <c r="R14" s="214"/>
      <c r="S14" s="214"/>
    </row>
    <row r="15" spans="1:19" x14ac:dyDescent="0.25">
      <c r="A15" s="14">
        <v>8</v>
      </c>
      <c r="B15" s="130">
        <f t="shared" si="0"/>
        <v>2</v>
      </c>
      <c r="C15" s="130">
        <v>0.75</v>
      </c>
      <c r="D15" s="130">
        <v>0.75</v>
      </c>
      <c r="E15" s="130">
        <v>0.5</v>
      </c>
      <c r="F15" s="130"/>
      <c r="G15" s="130"/>
      <c r="H15" s="130"/>
      <c r="I15" s="130"/>
      <c r="J15" s="11" t="str">
        <f t="shared" ca="1" si="1"/>
        <v>Incomplete</v>
      </c>
      <c r="L15" s="14">
        <f t="shared" si="2"/>
        <v>8</v>
      </c>
      <c r="M15" s="214" t="str">
        <f>IF('8'!$A8="","",'8'!$A8)</f>
        <v/>
      </c>
      <c r="N15" s="214" t="str">
        <f>IF('8'!$A16="","",'8'!$A16)</f>
        <v/>
      </c>
      <c r="O15" s="214" t="str">
        <f>IF('8'!$A24="","",'8'!$A24)</f>
        <v/>
      </c>
      <c r="P15" s="214"/>
      <c r="Q15" s="214"/>
      <c r="R15" s="214"/>
      <c r="S15" s="214"/>
    </row>
    <row r="16" spans="1:19" x14ac:dyDescent="0.25">
      <c r="A16" s="14">
        <v>9</v>
      </c>
      <c r="B16" s="130">
        <f t="shared" si="0"/>
        <v>2.25</v>
      </c>
      <c r="C16" s="130">
        <v>1.25</v>
      </c>
      <c r="D16" s="130">
        <v>0.5</v>
      </c>
      <c r="E16" s="130">
        <v>0.5</v>
      </c>
      <c r="F16" s="130"/>
      <c r="G16" s="130"/>
      <c r="H16" s="130"/>
      <c r="I16" s="130"/>
      <c r="J16" s="11" t="str">
        <f t="shared" ca="1" si="1"/>
        <v>Incomplete</v>
      </c>
      <c r="L16" s="14">
        <f t="shared" si="2"/>
        <v>9</v>
      </c>
      <c r="M16" s="214" t="str">
        <f>IF('9'!$A22="","",'9'!$A22)</f>
        <v/>
      </c>
      <c r="N16" s="214" t="str">
        <f>IF('9'!$A26="","",'9'!$A26)</f>
        <v/>
      </c>
      <c r="O16" s="214" t="str">
        <f>IF('9'!$A30="","",'9'!$A30)</f>
        <v/>
      </c>
      <c r="P16" s="214"/>
      <c r="Q16" s="214"/>
      <c r="R16" s="214"/>
      <c r="S16" s="214"/>
    </row>
    <row r="17" spans="1:19" x14ac:dyDescent="0.25">
      <c r="A17" s="14">
        <v>10</v>
      </c>
      <c r="B17" s="130">
        <f t="shared" si="0"/>
        <v>4.5</v>
      </c>
      <c r="C17" s="130">
        <v>2.75</v>
      </c>
      <c r="D17" s="130">
        <v>0.75</v>
      </c>
      <c r="E17" s="130">
        <v>1</v>
      </c>
      <c r="F17" s="130"/>
      <c r="G17" s="130"/>
      <c r="H17" s="130"/>
      <c r="I17" s="130"/>
      <c r="J17" s="11" t="str">
        <f t="shared" ca="1" si="1"/>
        <v>Incomplete</v>
      </c>
      <c r="L17" s="14">
        <f t="shared" si="2"/>
        <v>10</v>
      </c>
      <c r="M17" s="214" t="str">
        <f>IF('10'!$A33="","",'10'!$A33)</f>
        <v/>
      </c>
      <c r="N17" s="214" t="str">
        <f>IF('10'!$A37="","",'10'!$A37)</f>
        <v/>
      </c>
      <c r="O17" s="214" t="str">
        <f>IF('10'!$A41="","",'10'!$A41)</f>
        <v/>
      </c>
      <c r="P17" s="214"/>
      <c r="Q17" s="214"/>
      <c r="R17" s="214"/>
      <c r="S17" s="214"/>
    </row>
    <row r="18" spans="1:19" x14ac:dyDescent="0.25">
      <c r="A18" s="14">
        <v>11</v>
      </c>
      <c r="B18" s="130">
        <f t="shared" si="0"/>
        <v>3.5</v>
      </c>
      <c r="C18" s="130">
        <v>2</v>
      </c>
      <c r="D18" s="130">
        <v>0.5</v>
      </c>
      <c r="E18" s="130">
        <v>1</v>
      </c>
      <c r="F18" s="130"/>
      <c r="G18" s="130"/>
      <c r="H18" s="130"/>
      <c r="I18" s="130"/>
      <c r="J18" s="11" t="str">
        <f t="shared" ca="1" si="1"/>
        <v>Incomplete</v>
      </c>
      <c r="L18" s="14">
        <f t="shared" si="2"/>
        <v>11</v>
      </c>
      <c r="M18" s="214" t="str">
        <f>IF('11'!$A28="","",'11'!$A28)</f>
        <v/>
      </c>
      <c r="N18" s="214" t="str">
        <f>IF('11'!$A32="","",'11'!$A32)</f>
        <v/>
      </c>
      <c r="O18" s="214" t="str">
        <f>IF('11'!$A36="","",'11'!$A36)</f>
        <v/>
      </c>
      <c r="P18" s="214"/>
      <c r="Q18" s="214"/>
      <c r="R18" s="214"/>
      <c r="S18" s="214"/>
    </row>
    <row r="19" spans="1:19" x14ac:dyDescent="0.25">
      <c r="A19" s="14">
        <v>12</v>
      </c>
      <c r="B19" s="130">
        <f t="shared" si="0"/>
        <v>3.25</v>
      </c>
      <c r="C19" s="130">
        <v>2.5</v>
      </c>
      <c r="D19" s="130">
        <v>0.75</v>
      </c>
      <c r="E19" s="130"/>
      <c r="F19" s="130"/>
      <c r="G19" s="130"/>
      <c r="H19" s="130"/>
      <c r="I19" s="130"/>
      <c r="J19" s="11" t="str">
        <f t="shared" ca="1" si="1"/>
        <v>Incomplete</v>
      </c>
      <c r="L19" s="14">
        <f t="shared" si="2"/>
        <v>12</v>
      </c>
      <c r="M19" s="214" t="str">
        <f>IF('12'!$A22="","",'12'!$A22)</f>
        <v/>
      </c>
      <c r="N19" s="214" t="str">
        <f>IF('12'!$A28="","",'12'!$A28)</f>
        <v/>
      </c>
      <c r="O19" s="214"/>
      <c r="P19" s="214"/>
      <c r="Q19" s="214"/>
      <c r="R19" s="214"/>
      <c r="S19" s="214"/>
    </row>
    <row r="20" spans="1:19" x14ac:dyDescent="0.25">
      <c r="A20" s="14">
        <v>13</v>
      </c>
      <c r="B20" s="130">
        <f t="shared" si="0"/>
        <v>3.25</v>
      </c>
      <c r="C20" s="130">
        <v>0.75</v>
      </c>
      <c r="D20" s="130">
        <v>0.5</v>
      </c>
      <c r="E20" s="130">
        <v>2</v>
      </c>
      <c r="F20" s="130"/>
      <c r="G20" s="130"/>
      <c r="H20" s="130"/>
      <c r="I20" s="130"/>
      <c r="J20" s="11" t="str">
        <f t="shared" ca="1" si="1"/>
        <v>Incomplete</v>
      </c>
      <c r="L20" s="14">
        <f t="shared" si="2"/>
        <v>13</v>
      </c>
      <c r="M20" s="214" t="str">
        <f>IF('13'!$A22="","",'13'!$A22)</f>
        <v/>
      </c>
      <c r="N20" s="214" t="str">
        <f>IF('13'!$A26="","",'13'!$A26)</f>
        <v/>
      </c>
      <c r="O20" s="214" t="str">
        <f>IF('13'!$A30="","",'13'!$A30)</f>
        <v/>
      </c>
      <c r="P20" s="214"/>
      <c r="Q20" s="214"/>
      <c r="R20" s="214"/>
      <c r="S20" s="214"/>
    </row>
    <row r="21" spans="1:19" x14ac:dyDescent="0.25">
      <c r="A21" s="14">
        <v>14</v>
      </c>
      <c r="B21" s="130">
        <f t="shared" si="0"/>
        <v>4.25</v>
      </c>
      <c r="C21" s="130">
        <v>0.5</v>
      </c>
      <c r="D21" s="130">
        <v>0.5</v>
      </c>
      <c r="E21" s="130">
        <v>0.5</v>
      </c>
      <c r="F21" s="130">
        <v>2.25</v>
      </c>
      <c r="G21" s="130">
        <v>0.5</v>
      </c>
      <c r="H21" s="130"/>
      <c r="I21" s="130"/>
      <c r="J21" s="11" t="str">
        <f t="shared" ca="1" si="1"/>
        <v>Incomplete</v>
      </c>
      <c r="L21" s="14">
        <f t="shared" si="2"/>
        <v>14</v>
      </c>
      <c r="M21" s="214" t="str">
        <f>IF('14'!$A29="","",'14'!$A29)</f>
        <v/>
      </c>
      <c r="N21" s="214" t="str">
        <f>IF('14'!$A33="","",'14'!$A33)</f>
        <v/>
      </c>
      <c r="O21" s="214" t="str">
        <f>IF('14'!$A37="","",'14'!$A37)</f>
        <v/>
      </c>
      <c r="P21" s="214" t="str">
        <f>IF('14'!$A41="","",'14'!$A41)</f>
        <v/>
      </c>
      <c r="Q21" s="214" t="str">
        <f>IF('14'!$A45="","",'14'!$A45)</f>
        <v/>
      </c>
      <c r="R21" s="214"/>
      <c r="S21" s="214"/>
    </row>
    <row r="22" spans="1:19" x14ac:dyDescent="0.25">
      <c r="A22" s="14">
        <v>15</v>
      </c>
      <c r="B22" s="130">
        <f t="shared" si="0"/>
        <v>4.25</v>
      </c>
      <c r="C22" s="130">
        <v>4.25</v>
      </c>
      <c r="D22" s="130"/>
      <c r="E22" s="130"/>
      <c r="F22" s="130"/>
      <c r="G22" s="130"/>
      <c r="H22" s="130"/>
      <c r="I22" s="130"/>
      <c r="J22" s="11" t="str">
        <f t="shared" ca="1" si="1"/>
        <v>Incomplete</v>
      </c>
      <c r="L22" s="14">
        <f t="shared" si="2"/>
        <v>15</v>
      </c>
      <c r="M22" s="214" t="str">
        <f>IF('15'!$A5="","",'15'!$A5)</f>
        <v/>
      </c>
      <c r="N22" s="214"/>
      <c r="O22" s="214"/>
      <c r="P22" s="214"/>
      <c r="Q22" s="214"/>
      <c r="R22" s="214"/>
      <c r="S22" s="214"/>
    </row>
    <row r="23" spans="1:19" x14ac:dyDescent="0.25">
      <c r="A23" s="14">
        <v>16</v>
      </c>
      <c r="B23" s="130">
        <f t="shared" si="0"/>
        <v>2.25</v>
      </c>
      <c r="C23" s="130">
        <v>1.5</v>
      </c>
      <c r="D23" s="130">
        <v>0.75</v>
      </c>
      <c r="E23" s="130"/>
      <c r="F23" s="130"/>
      <c r="G23" s="130"/>
      <c r="H23" s="130"/>
      <c r="I23" s="130"/>
      <c r="J23" s="11" t="str">
        <f t="shared" ca="1" si="1"/>
        <v>Incomplete</v>
      </c>
      <c r="L23" s="14">
        <f t="shared" si="2"/>
        <v>16</v>
      </c>
      <c r="M23" s="214" t="str">
        <f>IF('16'!$A8="","",'16'!$A8)</f>
        <v/>
      </c>
      <c r="N23" s="214" t="str">
        <f>IF('16'!$A12="","",'16'!$A12)</f>
        <v/>
      </c>
      <c r="O23" s="214"/>
      <c r="P23" s="214"/>
      <c r="Q23" s="214"/>
      <c r="R23" s="214"/>
      <c r="S23" s="214"/>
    </row>
    <row r="24" spans="1:19" x14ac:dyDescent="0.25">
      <c r="A24" s="14">
        <v>17</v>
      </c>
      <c r="B24" s="130">
        <f t="shared" si="0"/>
        <v>2.5</v>
      </c>
      <c r="C24" s="130">
        <v>2.5</v>
      </c>
      <c r="D24" s="130"/>
      <c r="E24" s="130"/>
      <c r="F24" s="130"/>
      <c r="G24" s="130"/>
      <c r="H24" s="130"/>
      <c r="I24" s="130"/>
      <c r="J24" s="11" t="str">
        <f t="shared" ca="1" si="1"/>
        <v>Incomplete</v>
      </c>
      <c r="L24" s="14">
        <f t="shared" si="2"/>
        <v>17</v>
      </c>
      <c r="M24" s="214" t="str">
        <f>IF('17'!$A5="","",'17'!$A5)</f>
        <v/>
      </c>
      <c r="N24" s="214"/>
      <c r="O24" s="214"/>
      <c r="P24" s="214"/>
      <c r="Q24" s="214"/>
      <c r="R24" s="214"/>
      <c r="S24" s="214"/>
    </row>
    <row r="25" spans="1:19" x14ac:dyDescent="0.25">
      <c r="A25" s="14">
        <v>18</v>
      </c>
      <c r="B25" s="130">
        <f t="shared" si="0"/>
        <v>2.25</v>
      </c>
      <c r="C25" s="130">
        <v>1.5</v>
      </c>
      <c r="D25" s="130">
        <v>0.75</v>
      </c>
      <c r="E25" s="130"/>
      <c r="F25" s="130"/>
      <c r="G25" s="130"/>
      <c r="H25" s="130"/>
      <c r="I25" s="130"/>
      <c r="J25" s="11" t="str">
        <f t="shared" ca="1" si="1"/>
        <v>Incomplete</v>
      </c>
      <c r="L25" s="14">
        <f t="shared" si="2"/>
        <v>18</v>
      </c>
      <c r="M25" s="214" t="str">
        <f>IF('18'!$A23="","",'18'!$A23)</f>
        <v/>
      </c>
      <c r="N25" s="214" t="str">
        <f>IF('18'!$A27="","",'18'!$A27)</f>
        <v/>
      </c>
      <c r="O25" s="214"/>
      <c r="P25" s="214"/>
      <c r="Q25" s="214"/>
      <c r="R25" s="214"/>
      <c r="S25" s="214"/>
    </row>
    <row r="26" spans="1:19" x14ac:dyDescent="0.25">
      <c r="A26" s="14">
        <v>19</v>
      </c>
      <c r="B26" s="130">
        <f t="shared" si="0"/>
        <v>3</v>
      </c>
      <c r="C26" s="130">
        <v>1</v>
      </c>
      <c r="D26" s="130">
        <v>2</v>
      </c>
      <c r="E26" s="130"/>
      <c r="F26" s="130"/>
      <c r="G26" s="130"/>
      <c r="H26" s="130"/>
      <c r="I26" s="130"/>
      <c r="J26" s="11" t="str">
        <f t="shared" ca="1" si="1"/>
        <v>Incomplete</v>
      </c>
      <c r="L26" s="14">
        <f t="shared" si="2"/>
        <v>19</v>
      </c>
      <c r="M26" s="214" t="str">
        <f>IF('19'!$A8="","",'19'!$A8)</f>
        <v/>
      </c>
      <c r="N26" s="214" t="str">
        <f>IF('19'!$A12="","",'19'!$A12)</f>
        <v/>
      </c>
      <c r="O26" s="214"/>
      <c r="P26" s="214"/>
      <c r="Q26" s="214"/>
      <c r="R26" s="214"/>
      <c r="S26" s="214"/>
    </row>
    <row r="27" spans="1:19" x14ac:dyDescent="0.25">
      <c r="A27" s="14">
        <v>20</v>
      </c>
      <c r="B27" s="130">
        <f t="shared" si="0"/>
        <v>2.5</v>
      </c>
      <c r="C27" s="130">
        <v>0.75</v>
      </c>
      <c r="D27" s="130">
        <v>0.5</v>
      </c>
      <c r="E27" s="130">
        <v>0.5</v>
      </c>
      <c r="F27" s="130">
        <v>0.75</v>
      </c>
      <c r="G27" s="130"/>
      <c r="H27" s="130"/>
      <c r="I27" s="130"/>
      <c r="J27" s="11" t="str">
        <f t="shared" ref="J27:J31" ca="1" si="3">INDIRECT("'"&amp;A27&amp;"'!B1")</f>
        <v>Incomplete</v>
      </c>
      <c r="L27" s="14">
        <f t="shared" ref="L27:L31" si="4">A27</f>
        <v>20</v>
      </c>
      <c r="M27" s="214" t="str">
        <f>IF('20'!$A19="","",'20'!$A19)</f>
        <v/>
      </c>
      <c r="N27" s="214" t="str">
        <f>IF('20'!$A23="","",'20'!$A23)</f>
        <v/>
      </c>
      <c r="O27" s="214" t="str">
        <f>IF('20'!$A27="","",'20'!$A27)</f>
        <v/>
      </c>
      <c r="P27" s="214" t="str">
        <f>IF('20'!$A31="","",'20'!$A31)</f>
        <v/>
      </c>
      <c r="Q27" s="214"/>
      <c r="R27" s="214"/>
      <c r="S27" s="214"/>
    </row>
    <row r="28" spans="1:19" x14ac:dyDescent="0.25">
      <c r="A28" s="14">
        <v>21</v>
      </c>
      <c r="B28" s="130">
        <f t="shared" si="0"/>
        <v>2.75</v>
      </c>
      <c r="C28" s="130">
        <v>1</v>
      </c>
      <c r="D28" s="130">
        <v>0.75</v>
      </c>
      <c r="E28" s="130">
        <v>1</v>
      </c>
      <c r="F28" s="130"/>
      <c r="G28" s="130"/>
      <c r="H28" s="130"/>
      <c r="I28" s="130"/>
      <c r="J28" s="11" t="str">
        <f t="shared" ca="1" si="3"/>
        <v>Incomplete</v>
      </c>
      <c r="L28" s="14">
        <f t="shared" si="4"/>
        <v>21</v>
      </c>
      <c r="M28" s="214" t="str">
        <f>IF('21'!$A24="","",'21'!$A24)</f>
        <v/>
      </c>
      <c r="N28" s="214" t="str">
        <f>IF('21'!$A28="","",'21'!$A28)</f>
        <v/>
      </c>
      <c r="O28" s="214" t="str">
        <f>IF('21'!$A32="","",'21'!$A32)</f>
        <v/>
      </c>
      <c r="P28" s="214"/>
      <c r="Q28" s="214"/>
      <c r="R28" s="214"/>
      <c r="S28" s="214"/>
    </row>
    <row r="29" spans="1:19" x14ac:dyDescent="0.25">
      <c r="A29" s="14">
        <v>22</v>
      </c>
      <c r="B29" s="130">
        <f t="shared" si="0"/>
        <v>2</v>
      </c>
      <c r="C29" s="130">
        <v>0.5</v>
      </c>
      <c r="D29" s="130">
        <v>0.5</v>
      </c>
      <c r="E29" s="130">
        <v>1</v>
      </c>
      <c r="F29" s="130"/>
      <c r="G29" s="130"/>
      <c r="H29" s="130"/>
      <c r="I29" s="130"/>
      <c r="J29" s="11" t="str">
        <f t="shared" ca="1" si="3"/>
        <v>Incomplete</v>
      </c>
      <c r="L29" s="14">
        <f t="shared" si="4"/>
        <v>22</v>
      </c>
      <c r="M29" s="214" t="str">
        <f>IF('22'!$A23="","",'22'!$A23)</f>
        <v/>
      </c>
      <c r="N29" s="214" t="str">
        <f>IF('22'!$A27="","",'22'!$A27)</f>
        <v/>
      </c>
      <c r="O29" s="214" t="str">
        <f>IF('22'!$A31="","",'22'!$A31)</f>
        <v/>
      </c>
      <c r="P29" s="214"/>
      <c r="Q29" s="214"/>
      <c r="R29" s="214"/>
      <c r="S29" s="214"/>
    </row>
    <row r="30" spans="1:19" x14ac:dyDescent="0.25">
      <c r="A30" s="18">
        <v>23</v>
      </c>
      <c r="B30" s="130">
        <f t="shared" si="0"/>
        <v>2.5</v>
      </c>
      <c r="C30" s="130">
        <v>2</v>
      </c>
      <c r="D30" s="130">
        <v>0.5</v>
      </c>
      <c r="E30" s="130"/>
      <c r="F30" s="130"/>
      <c r="G30" s="130"/>
      <c r="H30" s="130"/>
      <c r="I30" s="130"/>
      <c r="J30" s="11" t="str">
        <f t="shared" ca="1" si="3"/>
        <v>Incomplete</v>
      </c>
      <c r="L30" s="14">
        <f t="shared" si="4"/>
        <v>23</v>
      </c>
      <c r="M30" s="214" t="str">
        <f>IF('23'!$A8="","",'23'!$A8)</f>
        <v/>
      </c>
      <c r="N30" s="214" t="str">
        <f>IF('23'!$A21="","",'23'!$A21)</f>
        <v/>
      </c>
      <c r="O30" s="214"/>
      <c r="P30" s="214"/>
      <c r="Q30" s="214"/>
      <c r="R30" s="214"/>
      <c r="S30" s="214"/>
    </row>
    <row r="31" spans="1:19" x14ac:dyDescent="0.25">
      <c r="A31" s="18">
        <v>24</v>
      </c>
      <c r="B31" s="130">
        <f t="shared" si="0"/>
        <v>4</v>
      </c>
      <c r="C31" s="130">
        <v>3</v>
      </c>
      <c r="D31" s="130">
        <v>1</v>
      </c>
      <c r="E31" s="130"/>
      <c r="F31" s="130"/>
      <c r="G31" s="130"/>
      <c r="H31" s="130"/>
      <c r="I31" s="130"/>
      <c r="J31" s="11" t="str">
        <f t="shared" ca="1" si="3"/>
        <v>Incomplete</v>
      </c>
      <c r="L31" s="14">
        <f t="shared" si="4"/>
        <v>24</v>
      </c>
      <c r="M31" s="214" t="str">
        <f>IF('24'!$A24="","",'24'!$A24)</f>
        <v/>
      </c>
      <c r="N31" s="214" t="str">
        <f>IF('24'!$A28="","",'24'!$A28)</f>
        <v/>
      </c>
      <c r="O31" s="214"/>
      <c r="P31" s="214"/>
      <c r="Q31" s="214"/>
      <c r="R31" s="214"/>
      <c r="S31" s="214"/>
    </row>
  </sheetData>
  <mergeCells count="1">
    <mergeCell ref="B6:B7"/>
  </mergeCells>
  <conditionalFormatting sqref="J8:J31">
    <cfRule type="cellIs" dxfId="83" priority="197" operator="equal">
      <formula>"Finished"</formula>
    </cfRule>
    <cfRule type="cellIs" dxfId="82" priority="198" operator="equal">
      <formula>"Flag for Review"</formula>
    </cfRule>
    <cfRule type="cellIs" dxfId="81" priority="199" operator="equal">
      <formula>"Incomplete"</formula>
    </cfRule>
  </conditionalFormatting>
  <conditionalFormatting sqref="P2">
    <cfRule type="expression" dxfId="80" priority="36">
      <formula>LEN(P2)=0</formula>
    </cfRule>
    <cfRule type="cellIs" dxfId="79" priority="194" operator="greaterThanOrEqual">
      <formula>0.75</formula>
    </cfRule>
    <cfRule type="cellIs" dxfId="78" priority="195" operator="greaterThanOrEqual">
      <formula>0.65</formula>
    </cfRule>
    <cfRule type="cellIs" dxfId="77" priority="196" operator="greaterThanOrEqual">
      <formula>0</formula>
    </cfRule>
  </conditionalFormatting>
  <conditionalFormatting sqref="C8:I31">
    <cfRule type="containsBlanks" dxfId="76" priority="200">
      <formula>LEN(TRIM(C8))=0</formula>
    </cfRule>
  </conditionalFormatting>
  <conditionalFormatting sqref="M8:S31">
    <cfRule type="expression" dxfId="75" priority="9">
      <formula>C8=""</formula>
    </cfRule>
    <cfRule type="expression" dxfId="74" priority="10">
      <formula>M8/C8&gt;=0.75</formula>
    </cfRule>
    <cfRule type="expression" dxfId="73" priority="11">
      <formula>M8/C8&gt;=0.65</formula>
    </cfRule>
    <cfRule type="expression" dxfId="72" priority="1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workbookViewId="0"/>
  </sheetViews>
  <sheetFormatPr defaultColWidth="9.140625" defaultRowHeight="15" x14ac:dyDescent="0.25"/>
  <cols>
    <col min="1" max="1" width="9.140625" style="28"/>
    <col min="2" max="2" width="16" style="28" bestFit="1" customWidth="1"/>
    <col min="3" max="9" width="11.140625" style="28" customWidth="1"/>
    <col min="10" max="16384" width="9.140625" style="28"/>
  </cols>
  <sheetData>
    <row r="1" spans="1:9" x14ac:dyDescent="0.25">
      <c r="A1" s="7">
        <v>1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7"/>
    </row>
    <row r="2" spans="1:9" x14ac:dyDescent="0.25">
      <c r="A2" s="29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8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9">
        <f>INDEX('Point Grid'!B:B,MATCH('1'!A1,'Point Grid'!A:A,0))</f>
        <v>2.5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22"/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33" t="s">
        <v>2</v>
      </c>
      <c r="B6" s="25" t="s">
        <v>51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9">
        <f>INDEX('Point Grid'!$C$8:$I$31,MATCH($A$1,'Point Grid'!$A$8:$A$31,0),MATCH(A6,'Point Grid'!$C$7:$I$7,0))</f>
        <v>1</v>
      </c>
      <c r="B7" s="25"/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5"/>
      <c r="B8" s="36"/>
      <c r="C8" s="36"/>
      <c r="D8" s="36"/>
      <c r="E8" s="36"/>
      <c r="F8" s="36"/>
      <c r="G8" s="36"/>
      <c r="H8" s="36"/>
      <c r="I8" s="30"/>
    </row>
    <row r="9" spans="1:9" x14ac:dyDescent="0.25">
      <c r="A9" s="33"/>
      <c r="B9" s="36"/>
      <c r="C9" s="36"/>
      <c r="D9" s="36"/>
      <c r="E9" s="36"/>
      <c r="F9" s="36"/>
      <c r="G9" s="36"/>
      <c r="H9" s="36"/>
      <c r="I9" s="30"/>
    </row>
    <row r="10" spans="1:9" x14ac:dyDescent="0.25">
      <c r="A10" s="33" t="s">
        <v>3</v>
      </c>
      <c r="B10" s="25" t="s">
        <v>52</v>
      </c>
      <c r="C10" s="25"/>
      <c r="D10" s="25"/>
      <c r="E10" s="25"/>
      <c r="F10" s="25"/>
      <c r="G10" s="25"/>
      <c r="H10" s="25"/>
      <c r="I10" s="30"/>
    </row>
    <row r="11" spans="1:9" ht="15.75" thickBot="1" x14ac:dyDescent="0.3">
      <c r="A11" s="9">
        <f>INDEX('Point Grid'!$C$8:$I$31,MATCH($A$1,'Point Grid'!$A$8:$A$31,0),MATCH(A10,'Point Grid'!$C$7:$I$7,0))</f>
        <v>1.5</v>
      </c>
      <c r="B11" s="25"/>
      <c r="C11" s="25"/>
      <c r="D11" s="25"/>
      <c r="E11" s="25"/>
      <c r="F11" s="25"/>
      <c r="G11" s="25"/>
      <c r="H11" s="25"/>
      <c r="I11" s="30"/>
    </row>
    <row r="12" spans="1:9" ht="15.75" thickBot="1" x14ac:dyDescent="0.3">
      <c r="A12" s="5"/>
      <c r="B12" s="36"/>
      <c r="C12" s="36"/>
      <c r="D12" s="36"/>
      <c r="E12" s="36"/>
      <c r="F12" s="36"/>
      <c r="G12" s="36"/>
      <c r="H12" s="36"/>
      <c r="I12" s="30"/>
    </row>
    <row r="13" spans="1:9" x14ac:dyDescent="0.25">
      <c r="A13" s="33"/>
      <c r="B13" s="36"/>
      <c r="C13" s="36"/>
      <c r="D13" s="36"/>
      <c r="E13" s="36"/>
      <c r="F13" s="36"/>
      <c r="G13" s="36"/>
      <c r="H13" s="36"/>
      <c r="I13" s="30"/>
    </row>
    <row r="14" spans="1:9" x14ac:dyDescent="0.25">
      <c r="A14" s="33"/>
      <c r="B14" s="25"/>
      <c r="C14" s="25"/>
      <c r="D14" s="25"/>
      <c r="E14" s="25"/>
      <c r="F14" s="25"/>
      <c r="G14" s="25"/>
      <c r="H14" s="25"/>
      <c r="I14" s="30"/>
    </row>
    <row r="15" spans="1:9" x14ac:dyDescent="0.25">
      <c r="A15" s="33"/>
      <c r="B15" s="25"/>
      <c r="C15" s="25"/>
      <c r="D15" s="25"/>
      <c r="E15" s="25"/>
      <c r="F15" s="25"/>
      <c r="G15" s="25"/>
      <c r="H15" s="25"/>
      <c r="I15" s="30"/>
    </row>
    <row r="16" spans="1:9" x14ac:dyDescent="0.25">
      <c r="A16" s="33"/>
      <c r="B16" s="25"/>
      <c r="C16" s="25"/>
      <c r="D16" s="25"/>
      <c r="E16" s="25"/>
      <c r="F16" s="25"/>
      <c r="G16" s="25"/>
      <c r="H16" s="25"/>
      <c r="I16" s="30"/>
    </row>
    <row r="17" spans="1:9" x14ac:dyDescent="0.25">
      <c r="A17" s="33"/>
      <c r="B17" s="25"/>
      <c r="C17" s="25"/>
      <c r="D17" s="25"/>
      <c r="E17" s="25"/>
      <c r="F17" s="25"/>
      <c r="G17" s="25"/>
      <c r="H17" s="25"/>
      <c r="I17" s="30"/>
    </row>
    <row r="18" spans="1:9" x14ac:dyDescent="0.25">
      <c r="A18" s="33"/>
      <c r="B18" s="25"/>
      <c r="C18" s="25"/>
      <c r="D18" s="25"/>
      <c r="E18" s="25"/>
      <c r="F18" s="25"/>
      <c r="G18" s="25"/>
      <c r="H18" s="25"/>
      <c r="I18" s="30"/>
    </row>
    <row r="19" spans="1:9" x14ac:dyDescent="0.25">
      <c r="A19" s="33"/>
      <c r="B19" s="25"/>
      <c r="C19" s="25"/>
      <c r="D19" s="25"/>
      <c r="E19" s="25"/>
      <c r="F19" s="25"/>
      <c r="G19" s="25"/>
      <c r="H19" s="25"/>
      <c r="I19" s="30"/>
    </row>
    <row r="20" spans="1:9" ht="15.75" thickBot="1" x14ac:dyDescent="0.3">
      <c r="A20" s="21"/>
      <c r="B20" s="31"/>
      <c r="C20" s="31"/>
      <c r="D20" s="31"/>
      <c r="E20" s="31"/>
      <c r="F20" s="31"/>
      <c r="G20" s="31"/>
      <c r="H20" s="31"/>
      <c r="I20" s="32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1"/>
  <sheetViews>
    <sheetView workbookViewId="0"/>
  </sheetViews>
  <sheetFormatPr defaultColWidth="9.140625" defaultRowHeight="15" x14ac:dyDescent="0.25"/>
  <cols>
    <col min="1" max="1" width="9.140625" style="139"/>
    <col min="2" max="2" width="16" style="28" bestFit="1" customWidth="1"/>
    <col min="3" max="9" width="10.140625" style="28" customWidth="1"/>
    <col min="10" max="16384" width="9.140625" style="28"/>
  </cols>
  <sheetData>
    <row r="1" spans="1:9" x14ac:dyDescent="0.25">
      <c r="A1" s="136">
        <v>2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8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Grid'!B:B,MATCH('2'!A1,'Point Grid'!A:A,0))</f>
        <v>2.25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53</v>
      </c>
      <c r="C6" s="25"/>
      <c r="D6" s="38"/>
      <c r="E6" s="38"/>
      <c r="F6" s="38"/>
      <c r="G6" s="38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0.75</v>
      </c>
      <c r="B7" s="25"/>
      <c r="C7" s="25"/>
      <c r="D7" s="39"/>
      <c r="E7" s="40"/>
      <c r="F7" s="40"/>
      <c r="G7" s="39"/>
      <c r="H7" s="25"/>
      <c r="I7" s="30"/>
    </row>
    <row r="8" spans="1:9" ht="15.75" thickBot="1" x14ac:dyDescent="0.3">
      <c r="A8" s="134"/>
      <c r="B8" s="25"/>
      <c r="C8" s="25"/>
      <c r="D8" s="39"/>
      <c r="E8" s="39"/>
      <c r="F8" s="39"/>
      <c r="G8" s="39"/>
      <c r="H8" s="25"/>
      <c r="I8" s="30"/>
    </row>
    <row r="9" spans="1:9" x14ac:dyDescent="0.25">
      <c r="A9" s="135"/>
      <c r="B9" s="25"/>
      <c r="C9" s="25"/>
      <c r="D9" s="39"/>
      <c r="E9" s="39"/>
      <c r="F9" s="39"/>
      <c r="G9" s="39"/>
      <c r="H9" s="25"/>
      <c r="I9" s="30"/>
    </row>
    <row r="10" spans="1:9" x14ac:dyDescent="0.25">
      <c r="A10" s="133" t="s">
        <v>3</v>
      </c>
      <c r="B10" s="25" t="s">
        <v>54</v>
      </c>
      <c r="C10" s="25"/>
      <c r="D10" s="39"/>
      <c r="E10" s="40"/>
      <c r="F10" s="40"/>
      <c r="G10" s="39"/>
      <c r="H10" s="25"/>
      <c r="I10" s="30"/>
    </row>
    <row r="11" spans="1:9" ht="15.75" thickBot="1" x14ac:dyDescent="0.3">
      <c r="A11" s="131">
        <f>INDEX('Point Grid'!$C$8:$I$31,MATCH($A$1,'Point Grid'!$A$8:$A$31,0),MATCH(A10,'Point Grid'!$C$7:$I$7,0))</f>
        <v>0.5</v>
      </c>
      <c r="B11" s="25" t="s">
        <v>55</v>
      </c>
      <c r="C11" s="25"/>
      <c r="D11" s="39"/>
      <c r="E11" s="40"/>
      <c r="F11" s="40"/>
      <c r="G11" s="40"/>
      <c r="H11" s="25"/>
      <c r="I11" s="30"/>
    </row>
    <row r="12" spans="1:9" ht="15.75" thickBot="1" x14ac:dyDescent="0.3">
      <c r="A12" s="134"/>
      <c r="B12" s="25"/>
      <c r="C12" s="25"/>
      <c r="D12" s="25"/>
      <c r="E12" s="25"/>
      <c r="F12" s="25"/>
      <c r="G12" s="25"/>
      <c r="H12" s="25"/>
      <c r="I12" s="30"/>
    </row>
    <row r="13" spans="1:9" x14ac:dyDescent="0.25">
      <c r="A13" s="132"/>
      <c r="B13" s="25"/>
      <c r="C13" s="25"/>
      <c r="D13" s="25"/>
      <c r="E13" s="25"/>
      <c r="F13" s="25"/>
      <c r="G13" s="25"/>
      <c r="H13" s="25"/>
      <c r="I13" s="30"/>
    </row>
    <row r="14" spans="1:9" x14ac:dyDescent="0.25">
      <c r="A14" s="133" t="s">
        <v>4</v>
      </c>
      <c r="B14" s="25" t="s">
        <v>56</v>
      </c>
      <c r="C14" s="25"/>
      <c r="D14" s="25"/>
      <c r="E14" s="25"/>
      <c r="F14" s="25"/>
      <c r="G14" s="25"/>
      <c r="H14" s="25"/>
      <c r="I14" s="30"/>
    </row>
    <row r="15" spans="1:9" ht="15.75" thickBot="1" x14ac:dyDescent="0.3">
      <c r="A15" s="131">
        <f>INDEX('Point Grid'!$C$8:$I$31,MATCH($A$1,'Point Grid'!$A$8:$A$31,0),MATCH(A14,'Point Grid'!$C$7:$I$7,0))</f>
        <v>0.5</v>
      </c>
      <c r="B15" s="25" t="s">
        <v>57</v>
      </c>
      <c r="C15" s="25"/>
      <c r="D15" s="25"/>
      <c r="E15" s="25"/>
      <c r="F15" s="25"/>
      <c r="G15" s="25"/>
      <c r="H15" s="25"/>
      <c r="I15" s="30"/>
    </row>
    <row r="16" spans="1:9" ht="15.75" thickBot="1" x14ac:dyDescent="0.3">
      <c r="A16" s="134"/>
      <c r="B16" s="25"/>
      <c r="C16" s="25"/>
      <c r="D16" s="25"/>
      <c r="E16" s="25"/>
      <c r="F16" s="25"/>
      <c r="G16" s="25"/>
      <c r="H16" s="25"/>
      <c r="I16" s="30"/>
    </row>
    <row r="17" spans="1:9" x14ac:dyDescent="0.25">
      <c r="A17" s="135"/>
      <c r="B17" s="25"/>
      <c r="C17" s="25"/>
      <c r="D17" s="39"/>
      <c r="E17" s="39"/>
      <c r="F17" s="39"/>
      <c r="G17" s="39"/>
      <c r="H17" s="25"/>
      <c r="I17" s="30"/>
    </row>
    <row r="18" spans="1:9" x14ac:dyDescent="0.25">
      <c r="A18" s="133" t="s">
        <v>5</v>
      </c>
      <c r="B18" s="25" t="s">
        <v>58</v>
      </c>
      <c r="C18" s="25"/>
      <c r="D18" s="39"/>
      <c r="E18" s="81"/>
      <c r="F18" s="81"/>
      <c r="G18" s="39"/>
      <c r="H18" s="25"/>
      <c r="I18" s="30"/>
    </row>
    <row r="19" spans="1:9" ht="15.75" thickBot="1" x14ac:dyDescent="0.3">
      <c r="A19" s="131">
        <f>INDEX('Point Grid'!$C$8:$I$31,MATCH($A$1,'Point Grid'!$A$8:$A$31,0),MATCH(A18,'Point Grid'!$C$7:$I$7,0))</f>
        <v>0.5</v>
      </c>
      <c r="B19" s="25" t="s">
        <v>59</v>
      </c>
      <c r="C19" s="25"/>
      <c r="D19" s="39"/>
      <c r="E19" s="81"/>
      <c r="F19" s="81"/>
      <c r="G19" s="81"/>
      <c r="H19" s="25"/>
      <c r="I19" s="30"/>
    </row>
    <row r="20" spans="1:9" ht="15.75" thickBot="1" x14ac:dyDescent="0.3">
      <c r="A20" s="134"/>
      <c r="B20" s="25"/>
      <c r="C20" s="25"/>
      <c r="D20" s="25"/>
      <c r="E20" s="25"/>
      <c r="F20" s="25"/>
      <c r="G20" s="25"/>
      <c r="H20" s="25"/>
      <c r="I20" s="30"/>
    </row>
    <row r="21" spans="1:9" ht="15.75" thickBot="1" x14ac:dyDescent="0.3">
      <c r="A21" s="138"/>
      <c r="B21" s="31"/>
      <c r="C21" s="31"/>
      <c r="D21" s="31"/>
      <c r="E21" s="31"/>
      <c r="F21" s="31"/>
      <c r="G21" s="31"/>
      <c r="H21" s="31"/>
      <c r="I21" s="32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:A9 A12 A16:A17 A20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0"/>
  <sheetViews>
    <sheetView workbookViewId="0"/>
  </sheetViews>
  <sheetFormatPr defaultColWidth="9.140625" defaultRowHeight="15" x14ac:dyDescent="0.25"/>
  <cols>
    <col min="1" max="1" width="9.140625" style="139"/>
    <col min="2" max="2" width="16" style="28" bestFit="1" customWidth="1"/>
    <col min="3" max="3" width="12.42578125" style="28" bestFit="1" customWidth="1"/>
    <col min="4" max="4" width="10.28515625" style="28" customWidth="1"/>
    <col min="5" max="8" width="9.140625" style="28"/>
    <col min="9" max="9" width="13.7109375" style="28" customWidth="1"/>
    <col min="10" max="16384" width="9.140625" style="28"/>
  </cols>
  <sheetData>
    <row r="1" spans="1:9" x14ac:dyDescent="0.25">
      <c r="A1" s="136">
        <v>3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Grid'!B:B,MATCH('3'!A1,'Point Grid'!A:A,0))</f>
        <v>2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60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0.75</v>
      </c>
      <c r="B7" s="25"/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25"/>
      <c r="C8" s="25"/>
      <c r="D8" s="25"/>
      <c r="E8" s="25"/>
      <c r="F8" s="25"/>
      <c r="G8" s="25"/>
      <c r="H8" s="25"/>
      <c r="I8" s="30"/>
    </row>
    <row r="9" spans="1:9" x14ac:dyDescent="0.25">
      <c r="A9" s="132"/>
      <c r="B9" s="25"/>
      <c r="C9" s="25"/>
      <c r="D9" s="25"/>
      <c r="E9" s="25"/>
      <c r="F9" s="25"/>
      <c r="G9" s="25"/>
      <c r="H9" s="25"/>
      <c r="I9" s="30"/>
    </row>
    <row r="10" spans="1:9" x14ac:dyDescent="0.25">
      <c r="A10" s="133" t="s">
        <v>3</v>
      </c>
      <c r="B10" s="25" t="s">
        <v>61</v>
      </c>
      <c r="C10" s="25"/>
      <c r="D10" s="25"/>
      <c r="E10" s="25"/>
      <c r="F10" s="25"/>
      <c r="G10" s="25"/>
      <c r="H10" s="25"/>
      <c r="I10" s="30"/>
    </row>
    <row r="11" spans="1:9" ht="15.75" thickBot="1" x14ac:dyDescent="0.3">
      <c r="A11" s="131">
        <f>INDEX('Point Grid'!$C$8:$I$31,MATCH($A$1,'Point Grid'!$A$8:$A$31,0),MATCH(A10,'Point Grid'!$C$7:$I$7,0))</f>
        <v>1</v>
      </c>
      <c r="B11" s="25"/>
      <c r="C11" s="25"/>
      <c r="D11" s="25"/>
      <c r="E11" s="25"/>
      <c r="F11" s="25"/>
      <c r="G11" s="25"/>
      <c r="H11" s="25"/>
      <c r="I11" s="30"/>
    </row>
    <row r="12" spans="1:9" ht="15.75" thickBot="1" x14ac:dyDescent="0.3">
      <c r="A12" s="134"/>
      <c r="B12" s="25"/>
      <c r="C12" s="25"/>
      <c r="D12" s="25"/>
      <c r="E12" s="25"/>
      <c r="F12" s="25"/>
      <c r="G12" s="25"/>
      <c r="H12" s="25"/>
      <c r="I12" s="30"/>
    </row>
    <row r="13" spans="1:9" x14ac:dyDescent="0.25">
      <c r="A13" s="140"/>
      <c r="B13" s="25"/>
      <c r="C13" s="25"/>
      <c r="D13" s="25"/>
      <c r="E13" s="25"/>
      <c r="F13" s="25"/>
      <c r="G13" s="25"/>
      <c r="H13" s="25"/>
      <c r="I13" s="30"/>
    </row>
    <row r="14" spans="1:9" x14ac:dyDescent="0.25">
      <c r="A14" s="133" t="s">
        <v>4</v>
      </c>
      <c r="B14" s="25" t="s">
        <v>62</v>
      </c>
      <c r="C14" s="25"/>
      <c r="D14" s="25"/>
      <c r="E14" s="25"/>
      <c r="F14" s="25"/>
      <c r="G14" s="25"/>
      <c r="H14" s="25"/>
      <c r="I14" s="30"/>
    </row>
    <row r="15" spans="1:9" ht="15.75" thickBot="1" x14ac:dyDescent="0.3">
      <c r="A15" s="131">
        <f>INDEX('Point Grid'!$C$8:$I$31,MATCH($A$1,'Point Grid'!$A$8:$A$31,0),MATCH(A14,'Point Grid'!$C$7:$I$7,0))</f>
        <v>0.25</v>
      </c>
      <c r="B15" s="25" t="s">
        <v>63</v>
      </c>
      <c r="C15" s="25"/>
      <c r="D15" s="25"/>
      <c r="E15" s="25"/>
      <c r="F15" s="25"/>
      <c r="G15" s="25"/>
      <c r="H15" s="25"/>
      <c r="I15" s="30"/>
    </row>
    <row r="16" spans="1:9" ht="15.75" thickBot="1" x14ac:dyDescent="0.3">
      <c r="A16" s="134"/>
      <c r="B16" s="25"/>
      <c r="C16" s="25"/>
      <c r="D16" s="25"/>
      <c r="E16" s="25"/>
      <c r="F16" s="25"/>
      <c r="G16" s="25"/>
      <c r="H16" s="25"/>
      <c r="I16" s="30"/>
    </row>
    <row r="17" spans="1:9" x14ac:dyDescent="0.25">
      <c r="A17" s="132"/>
      <c r="B17" s="25"/>
      <c r="C17" s="25"/>
      <c r="D17" s="25"/>
      <c r="E17" s="25"/>
      <c r="F17" s="25"/>
      <c r="G17" s="25"/>
      <c r="H17" s="25"/>
      <c r="I17" s="30"/>
    </row>
    <row r="18" spans="1:9" x14ac:dyDescent="0.25">
      <c r="A18" s="140"/>
      <c r="B18" s="25"/>
      <c r="C18" s="25"/>
      <c r="D18" s="25"/>
      <c r="E18" s="25"/>
      <c r="F18" s="25"/>
      <c r="G18" s="25"/>
      <c r="H18" s="25"/>
      <c r="I18" s="30"/>
    </row>
    <row r="19" spans="1:9" x14ac:dyDescent="0.25">
      <c r="A19" s="140"/>
      <c r="B19" s="25"/>
      <c r="C19" s="25"/>
      <c r="D19" s="25"/>
      <c r="E19" s="25"/>
      <c r="F19" s="25"/>
      <c r="G19" s="25"/>
      <c r="H19" s="25"/>
      <c r="I19" s="30"/>
    </row>
    <row r="20" spans="1:9" ht="15.75" thickBot="1" x14ac:dyDescent="0.3">
      <c r="A20" s="138"/>
      <c r="B20" s="31"/>
      <c r="C20" s="31"/>
      <c r="D20" s="31"/>
      <c r="E20" s="31"/>
      <c r="F20" s="31"/>
      <c r="G20" s="31"/>
      <c r="H20" s="31"/>
      <c r="I20" s="32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2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4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Grid'!B:B,MATCH('4'!A1,'Point Grid'!A:A,0))</f>
        <v>2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41"/>
      <c r="C5" s="41"/>
      <c r="D5" s="41"/>
      <c r="E5" s="41"/>
      <c r="F5" s="41"/>
      <c r="G5" s="41"/>
      <c r="H5" s="41"/>
      <c r="I5" s="30"/>
    </row>
    <row r="6" spans="1:9" x14ac:dyDescent="0.25">
      <c r="A6" s="133" t="s">
        <v>2</v>
      </c>
      <c r="B6" s="25" t="s">
        <v>64</v>
      </c>
      <c r="C6" s="25"/>
      <c r="D6" s="25"/>
      <c r="E6" s="25"/>
      <c r="F6" s="25"/>
      <c r="G6" s="25"/>
      <c r="H6" s="41"/>
      <c r="I6" s="30"/>
    </row>
    <row r="7" spans="1:9" ht="15.75" thickBot="1" x14ac:dyDescent="0.3">
      <c r="A7" s="131">
        <f>INDEX('Point Grid'!$C$8:$I$31,MATCH($A$1,'Point Grid'!$A$8:$A$31,0),MATCH(A6,'Point Grid'!$C$7:$I$7,0))</f>
        <v>0.75</v>
      </c>
      <c r="B7" s="25" t="s">
        <v>65</v>
      </c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41"/>
      <c r="C8" s="41"/>
      <c r="D8" s="41"/>
      <c r="E8" s="41"/>
      <c r="F8" s="41"/>
      <c r="G8" s="41"/>
      <c r="H8" s="25"/>
      <c r="I8" s="30"/>
    </row>
    <row r="9" spans="1:9" x14ac:dyDescent="0.25">
      <c r="A9" s="140"/>
      <c r="B9" s="25"/>
      <c r="C9" s="25"/>
      <c r="D9" s="25"/>
      <c r="E9" s="25"/>
      <c r="F9" s="25"/>
      <c r="G9" s="25"/>
      <c r="H9" s="25"/>
      <c r="I9" s="30"/>
    </row>
    <row r="10" spans="1:9" x14ac:dyDescent="0.25">
      <c r="A10" s="133" t="s">
        <v>3</v>
      </c>
      <c r="B10" s="25" t="s">
        <v>66</v>
      </c>
      <c r="C10" s="25"/>
      <c r="D10" s="25"/>
      <c r="E10" s="25"/>
      <c r="F10" s="25"/>
      <c r="G10" s="25"/>
      <c r="H10" s="25"/>
      <c r="I10" s="30"/>
    </row>
    <row r="11" spans="1:9" ht="14.25" customHeight="1" thickBot="1" x14ac:dyDescent="0.3">
      <c r="A11" s="131">
        <f>INDEX('Point Grid'!$C$8:$I$31,MATCH($A$1,'Point Grid'!$A$8:$A$31,0),MATCH(A10,'Point Grid'!$C$7:$I$7,0))</f>
        <v>0.75</v>
      </c>
      <c r="B11" s="25" t="s">
        <v>67</v>
      </c>
      <c r="C11" s="25"/>
      <c r="D11" s="25"/>
      <c r="E11" s="25"/>
      <c r="F11" s="25"/>
      <c r="G11" s="25"/>
      <c r="H11" s="25"/>
      <c r="I11" s="30"/>
    </row>
    <row r="12" spans="1:9" ht="15.75" thickBot="1" x14ac:dyDescent="0.3">
      <c r="A12" s="134"/>
      <c r="B12" s="25"/>
      <c r="C12" s="25"/>
      <c r="D12" s="25"/>
      <c r="E12" s="25"/>
      <c r="F12" s="25"/>
      <c r="G12" s="25"/>
      <c r="H12" s="25"/>
      <c r="I12" s="30"/>
    </row>
    <row r="13" spans="1:9" x14ac:dyDescent="0.25">
      <c r="A13" s="140"/>
      <c r="B13" s="10"/>
      <c r="C13" s="25"/>
      <c r="D13" s="25"/>
      <c r="E13" s="25"/>
      <c r="F13" s="25"/>
      <c r="G13" s="25"/>
      <c r="H13" s="25"/>
      <c r="I13" s="30"/>
    </row>
    <row r="14" spans="1:9" x14ac:dyDescent="0.25">
      <c r="A14" s="133" t="s">
        <v>4</v>
      </c>
      <c r="B14" s="41" t="s">
        <v>68</v>
      </c>
      <c r="C14" s="41"/>
      <c r="D14" s="41"/>
      <c r="E14" s="41"/>
      <c r="F14" s="41"/>
      <c r="G14" s="41"/>
      <c r="H14" s="41"/>
      <c r="I14" s="30"/>
    </row>
    <row r="15" spans="1:9" ht="15.75" thickBot="1" x14ac:dyDescent="0.3">
      <c r="A15" s="131">
        <f>INDEX('Point Grid'!$C$8:$I$31,MATCH($A$1,'Point Grid'!$A$8:$A$31,0),MATCH(A14,'Point Grid'!$C$7:$I$7,0))</f>
        <v>0.5</v>
      </c>
      <c r="B15" s="25" t="s">
        <v>69</v>
      </c>
      <c r="C15" s="25"/>
      <c r="D15" s="25"/>
      <c r="E15" s="25"/>
      <c r="F15" s="25"/>
      <c r="G15" s="25"/>
      <c r="H15" s="25"/>
      <c r="I15" s="30"/>
    </row>
    <row r="16" spans="1:9" ht="15.75" thickBot="1" x14ac:dyDescent="0.3">
      <c r="A16" s="134"/>
      <c r="B16" s="25"/>
      <c r="C16" s="25"/>
      <c r="D16" s="25"/>
      <c r="E16" s="25"/>
      <c r="F16" s="25"/>
      <c r="G16" s="25"/>
      <c r="H16" s="25"/>
      <c r="I16" s="30"/>
    </row>
    <row r="17" spans="1:9" x14ac:dyDescent="0.25">
      <c r="A17" s="140"/>
      <c r="B17" s="25"/>
      <c r="C17" s="25"/>
      <c r="D17" s="25"/>
      <c r="E17" s="25"/>
      <c r="F17" s="25"/>
      <c r="G17" s="25"/>
      <c r="H17" s="25"/>
      <c r="I17" s="30"/>
    </row>
    <row r="18" spans="1:9" x14ac:dyDescent="0.25">
      <c r="A18" s="140"/>
      <c r="B18" s="25"/>
      <c r="C18" s="25"/>
      <c r="D18" s="25"/>
      <c r="E18" s="25"/>
      <c r="F18" s="25"/>
      <c r="G18" s="25"/>
      <c r="H18" s="25"/>
      <c r="I18" s="30"/>
    </row>
    <row r="19" spans="1:9" x14ac:dyDescent="0.25">
      <c r="A19" s="140"/>
      <c r="B19" s="41"/>
      <c r="C19" s="41"/>
      <c r="D19" s="41"/>
      <c r="E19" s="41"/>
      <c r="F19" s="41"/>
      <c r="G19" s="41"/>
      <c r="H19" s="41"/>
      <c r="I19" s="55"/>
    </row>
    <row r="20" spans="1:9" ht="15.75" thickBot="1" x14ac:dyDescent="0.3">
      <c r="A20" s="149"/>
      <c r="B20" s="37"/>
      <c r="C20" s="37"/>
      <c r="D20" s="37"/>
      <c r="E20" s="37"/>
      <c r="F20" s="37"/>
      <c r="G20" s="37"/>
      <c r="H20" s="37"/>
      <c r="I20" s="56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20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5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70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1</v>
      </c>
      <c r="B7" s="25"/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25" t="s">
        <v>71</v>
      </c>
      <c r="C8" s="25"/>
      <c r="D8" s="25"/>
      <c r="E8" s="25"/>
      <c r="F8" s="25"/>
      <c r="G8" s="25"/>
      <c r="H8" s="25"/>
      <c r="I8" s="30"/>
    </row>
    <row r="9" spans="1:9" x14ac:dyDescent="0.25">
      <c r="A9" s="120"/>
      <c r="B9" s="25"/>
      <c r="C9" s="25"/>
      <c r="D9" s="25"/>
      <c r="E9" s="25"/>
      <c r="F9" s="25"/>
      <c r="G9" s="25"/>
      <c r="H9" s="25"/>
      <c r="I9" s="30"/>
    </row>
    <row r="10" spans="1:9" x14ac:dyDescent="0.25">
      <c r="A10" s="142"/>
      <c r="B10" s="25" t="s">
        <v>72</v>
      </c>
      <c r="C10" s="25"/>
      <c r="D10" s="25"/>
      <c r="E10" s="25"/>
      <c r="F10" s="25"/>
      <c r="G10" s="25"/>
      <c r="H10" s="25"/>
      <c r="I10" s="30"/>
    </row>
    <row r="11" spans="1:9" x14ac:dyDescent="0.25">
      <c r="A11" s="132"/>
      <c r="B11" s="25"/>
      <c r="C11" s="25"/>
      <c r="D11" s="25"/>
      <c r="E11" s="25"/>
      <c r="F11" s="25"/>
      <c r="G11" s="25"/>
      <c r="H11" s="25"/>
      <c r="I11" s="30"/>
    </row>
    <row r="12" spans="1:9" x14ac:dyDescent="0.25">
      <c r="A12" s="133" t="s">
        <v>3</v>
      </c>
      <c r="B12" s="25" t="s">
        <v>73</v>
      </c>
      <c r="C12" s="25"/>
      <c r="D12" s="25"/>
      <c r="E12" s="25"/>
      <c r="F12" s="25"/>
      <c r="G12" s="25"/>
      <c r="H12" s="25"/>
      <c r="I12" s="30"/>
    </row>
    <row r="13" spans="1:9" ht="15.75" thickBot="1" x14ac:dyDescent="0.3">
      <c r="A13" s="131">
        <f>INDEX('Point Grid'!$C$8:$I$31,MATCH($A$1,'Point Grid'!$A$8:$A$31,0),MATCH(A12,'Point Grid'!$C$7:$I$7,0))</f>
        <v>0.75</v>
      </c>
      <c r="B13" s="25" t="s">
        <v>74</v>
      </c>
      <c r="C13" s="25"/>
      <c r="D13" s="25"/>
      <c r="E13" s="25"/>
      <c r="F13" s="25"/>
      <c r="G13" s="25"/>
      <c r="H13" s="25"/>
      <c r="I13" s="30"/>
    </row>
    <row r="14" spans="1:9" ht="15.75" thickBot="1" x14ac:dyDescent="0.3">
      <c r="A14" s="134"/>
      <c r="B14" s="25"/>
      <c r="C14" s="25"/>
      <c r="D14" s="25"/>
      <c r="E14" s="25"/>
      <c r="F14" s="25"/>
      <c r="G14" s="25"/>
      <c r="H14" s="25"/>
      <c r="I14" s="30"/>
    </row>
    <row r="15" spans="1:9" x14ac:dyDescent="0.25">
      <c r="A15" s="132"/>
      <c r="B15" s="25"/>
      <c r="C15" s="25"/>
      <c r="D15" s="25"/>
      <c r="E15" s="25"/>
      <c r="F15" s="25"/>
      <c r="G15" s="25"/>
      <c r="H15" s="25"/>
      <c r="I15" s="30"/>
    </row>
    <row r="16" spans="1:9" x14ac:dyDescent="0.25">
      <c r="A16" s="133" t="s">
        <v>4</v>
      </c>
      <c r="B16" s="25" t="s">
        <v>76</v>
      </c>
      <c r="C16" s="25"/>
      <c r="D16" s="25"/>
      <c r="E16" s="25"/>
      <c r="F16" s="25"/>
      <c r="G16" s="25"/>
      <c r="H16" s="25"/>
      <c r="I16" s="30"/>
    </row>
    <row r="17" spans="1:9" ht="15.75" thickBot="1" x14ac:dyDescent="0.3">
      <c r="A17" s="131">
        <f>INDEX('Point Grid'!$C$8:$I$31,MATCH($A$1,'Point Grid'!$A$8:$A$31,0),MATCH(A16,'Point Grid'!$C$7:$I$7,0))</f>
        <v>0.25</v>
      </c>
      <c r="B17" s="25" t="s">
        <v>77</v>
      </c>
      <c r="C17" s="25"/>
      <c r="D17" s="25"/>
      <c r="E17" s="25"/>
      <c r="F17" s="25"/>
      <c r="G17" s="25"/>
      <c r="H17" s="25"/>
      <c r="I17" s="30"/>
    </row>
    <row r="18" spans="1:9" ht="15.75" thickBot="1" x14ac:dyDescent="0.3">
      <c r="A18" s="134"/>
      <c r="B18" s="25" t="s">
        <v>75</v>
      </c>
      <c r="C18" s="25"/>
      <c r="D18" s="25"/>
      <c r="E18" s="25"/>
      <c r="F18" s="25"/>
      <c r="G18" s="25"/>
      <c r="H18" s="25"/>
      <c r="I18" s="30"/>
    </row>
    <row r="19" spans="1:9" x14ac:dyDescent="0.25">
      <c r="A19" s="132"/>
      <c r="B19" s="25"/>
      <c r="C19" s="25"/>
      <c r="D19" s="25"/>
      <c r="E19" s="25"/>
      <c r="F19" s="25"/>
      <c r="G19" s="25"/>
      <c r="H19" s="25"/>
      <c r="I19" s="30"/>
    </row>
    <row r="20" spans="1:9" ht="15.75" thickBot="1" x14ac:dyDescent="0.3">
      <c r="A20" s="138"/>
      <c r="B20" s="31"/>
      <c r="C20" s="31"/>
      <c r="D20" s="31"/>
      <c r="E20" s="31"/>
      <c r="F20" s="31"/>
      <c r="G20" s="31"/>
      <c r="H20" s="31"/>
      <c r="I20" s="32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21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9.7109375" style="28" customWidth="1"/>
    <col min="10" max="10" width="10.7109375" style="28" customWidth="1"/>
    <col min="11" max="16384" width="9.140625" style="28"/>
  </cols>
  <sheetData>
    <row r="1" spans="1:9" x14ac:dyDescent="0.25">
      <c r="A1" s="136">
        <v>6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2.75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80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1.5</v>
      </c>
      <c r="B7" s="25"/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25" t="s">
        <v>83</v>
      </c>
      <c r="C8" s="25"/>
      <c r="D8" s="25"/>
      <c r="E8" s="25"/>
      <c r="F8" s="25"/>
      <c r="G8" s="25"/>
      <c r="H8" s="25"/>
      <c r="I8" s="30"/>
    </row>
    <row r="9" spans="1:9" x14ac:dyDescent="0.25">
      <c r="A9" s="120"/>
      <c r="B9" s="25"/>
      <c r="C9" s="25"/>
      <c r="D9" s="25"/>
      <c r="E9" s="25"/>
      <c r="F9" s="25"/>
      <c r="G9" s="25"/>
      <c r="H9" s="25"/>
      <c r="I9" s="30"/>
    </row>
    <row r="10" spans="1:9" x14ac:dyDescent="0.25">
      <c r="A10" s="142"/>
      <c r="B10" s="25" t="s">
        <v>81</v>
      </c>
      <c r="C10" s="25"/>
      <c r="D10" s="25"/>
      <c r="E10" s="25"/>
      <c r="F10" s="25"/>
      <c r="G10" s="25"/>
      <c r="H10" s="25"/>
      <c r="I10" s="30"/>
    </row>
    <row r="11" spans="1:9" x14ac:dyDescent="0.25">
      <c r="A11" s="142"/>
      <c r="B11" s="25"/>
      <c r="C11" s="25"/>
      <c r="D11" s="25"/>
      <c r="E11" s="25"/>
      <c r="F11" s="25"/>
      <c r="G11" s="25"/>
      <c r="H11" s="25"/>
      <c r="I11" s="30"/>
    </row>
    <row r="12" spans="1:9" x14ac:dyDescent="0.25">
      <c r="A12" s="132"/>
      <c r="B12" s="25" t="s">
        <v>82</v>
      </c>
      <c r="C12" s="25"/>
      <c r="D12" s="25"/>
      <c r="E12" s="25"/>
      <c r="F12" s="25"/>
      <c r="G12" s="25"/>
      <c r="H12" s="25"/>
      <c r="I12" s="30"/>
    </row>
    <row r="13" spans="1:9" x14ac:dyDescent="0.25">
      <c r="A13" s="132"/>
      <c r="B13" s="41"/>
      <c r="C13" s="41"/>
      <c r="D13" s="41"/>
      <c r="E13" s="41"/>
      <c r="F13" s="41"/>
      <c r="G13" s="41"/>
      <c r="H13" s="41"/>
      <c r="I13" s="30"/>
    </row>
    <row r="14" spans="1:9" x14ac:dyDescent="0.25">
      <c r="A14" s="133" t="s">
        <v>3</v>
      </c>
      <c r="B14" s="25" t="s">
        <v>78</v>
      </c>
      <c r="C14" s="25"/>
      <c r="D14" s="25"/>
      <c r="E14" s="25"/>
      <c r="F14" s="25"/>
      <c r="G14" s="25"/>
      <c r="H14" s="25"/>
      <c r="I14" s="30"/>
    </row>
    <row r="15" spans="1:9" ht="15.75" thickBot="1" x14ac:dyDescent="0.3">
      <c r="A15" s="131">
        <f>INDEX('Point Grid'!$C$8:$I$31,MATCH($A$1,'Point Grid'!$A$8:$A$31,0),MATCH(A14,'Point Grid'!$C$7:$I$7,0))</f>
        <v>0.75</v>
      </c>
      <c r="B15" s="25" t="s">
        <v>79</v>
      </c>
      <c r="C15" s="25"/>
      <c r="D15" s="25"/>
      <c r="E15" s="25"/>
      <c r="F15" s="25"/>
      <c r="G15" s="25"/>
      <c r="H15" s="25"/>
      <c r="I15" s="30"/>
    </row>
    <row r="16" spans="1:9" ht="15.75" thickBot="1" x14ac:dyDescent="0.3">
      <c r="A16" s="134"/>
      <c r="B16" s="25"/>
      <c r="C16" s="25"/>
      <c r="D16" s="25"/>
      <c r="E16" s="25"/>
      <c r="F16" s="25"/>
      <c r="G16" s="25"/>
      <c r="H16" s="25"/>
      <c r="I16" s="30"/>
    </row>
    <row r="17" spans="1:9" x14ac:dyDescent="0.25">
      <c r="A17" s="132"/>
      <c r="B17" s="41"/>
      <c r="C17" s="41"/>
      <c r="D17" s="41"/>
      <c r="E17" s="41"/>
      <c r="F17" s="41"/>
      <c r="G17" s="41"/>
      <c r="H17" s="41"/>
      <c r="I17" s="30"/>
    </row>
    <row r="18" spans="1:9" x14ac:dyDescent="0.25">
      <c r="A18" s="133" t="s">
        <v>4</v>
      </c>
      <c r="B18" s="25" t="s">
        <v>84</v>
      </c>
      <c r="C18" s="25"/>
      <c r="D18" s="25"/>
      <c r="E18" s="25"/>
      <c r="F18" s="25"/>
      <c r="G18" s="25"/>
      <c r="H18" s="25"/>
      <c r="I18" s="30"/>
    </row>
    <row r="19" spans="1:9" ht="15.75" thickBot="1" x14ac:dyDescent="0.3">
      <c r="A19" s="131">
        <f>INDEX('Point Grid'!$C$8:$I$31,MATCH($A$1,'Point Grid'!$A$8:$A$31,0),MATCH(A18,'Point Grid'!$C$7:$I$7,0))</f>
        <v>0.5</v>
      </c>
      <c r="B19" s="25"/>
      <c r="C19" s="25"/>
      <c r="D19" s="25"/>
      <c r="E19" s="25"/>
      <c r="F19" s="25"/>
      <c r="G19" s="25"/>
      <c r="H19" s="25"/>
      <c r="I19" s="30"/>
    </row>
    <row r="20" spans="1:9" ht="15.75" thickBot="1" x14ac:dyDescent="0.3">
      <c r="A20" s="134"/>
      <c r="B20" s="25"/>
      <c r="C20" s="25"/>
      <c r="D20" s="25"/>
      <c r="E20" s="25"/>
      <c r="F20" s="25"/>
      <c r="G20" s="25"/>
      <c r="H20" s="25"/>
      <c r="I20" s="30"/>
    </row>
    <row r="21" spans="1:9" ht="15.75" thickBot="1" x14ac:dyDescent="0.3">
      <c r="A21" s="138"/>
      <c r="B21" s="31"/>
      <c r="C21" s="31"/>
      <c r="D21" s="31"/>
      <c r="E21" s="31"/>
      <c r="F21" s="31"/>
      <c r="G21" s="31"/>
      <c r="H21" s="31"/>
      <c r="I21" s="32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23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7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2.5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40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85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1</v>
      </c>
      <c r="B7" s="25" t="s">
        <v>86</v>
      </c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25"/>
      <c r="C8" s="25"/>
      <c r="D8" s="25"/>
      <c r="E8" s="25"/>
      <c r="F8" s="25"/>
      <c r="G8" s="25"/>
      <c r="H8" s="25"/>
      <c r="I8" s="30"/>
    </row>
    <row r="9" spans="1:9" x14ac:dyDescent="0.25">
      <c r="A9" s="142"/>
      <c r="B9" s="25" t="s">
        <v>36</v>
      </c>
      <c r="C9" s="25"/>
      <c r="D9" s="25"/>
      <c r="E9" s="25"/>
      <c r="F9" s="25"/>
      <c r="G9" s="25"/>
      <c r="H9" s="25"/>
      <c r="I9" s="30"/>
    </row>
    <row r="10" spans="1:9" x14ac:dyDescent="0.25">
      <c r="A10" s="142"/>
      <c r="B10" s="25"/>
      <c r="C10" s="25"/>
      <c r="D10" s="25"/>
      <c r="E10" s="25"/>
      <c r="F10" s="25"/>
      <c r="G10" s="25"/>
      <c r="H10" s="25"/>
      <c r="I10" s="30"/>
    </row>
    <row r="11" spans="1:9" x14ac:dyDescent="0.25">
      <c r="A11" s="140"/>
      <c r="B11" s="25" t="s">
        <v>90</v>
      </c>
      <c r="C11" s="25"/>
      <c r="D11" s="25"/>
      <c r="E11" s="25"/>
      <c r="F11" s="25"/>
      <c r="G11" s="25"/>
      <c r="H11" s="25"/>
      <c r="I11" s="30"/>
    </row>
    <row r="12" spans="1:9" x14ac:dyDescent="0.25">
      <c r="A12" s="133"/>
      <c r="B12" s="25"/>
      <c r="C12" s="25"/>
      <c r="D12" s="25"/>
      <c r="E12" s="25"/>
      <c r="F12" s="25"/>
      <c r="G12" s="25"/>
      <c r="H12" s="25"/>
      <c r="I12" s="30"/>
    </row>
    <row r="13" spans="1:9" x14ac:dyDescent="0.25">
      <c r="A13" s="133" t="s">
        <v>3</v>
      </c>
      <c r="B13" s="25" t="s">
        <v>87</v>
      </c>
      <c r="C13" s="25"/>
      <c r="D13" s="25"/>
      <c r="E13" s="25"/>
      <c r="F13" s="25"/>
      <c r="G13" s="25"/>
      <c r="H13" s="25"/>
      <c r="I13" s="30"/>
    </row>
    <row r="14" spans="1:9" ht="15.75" thickBot="1" x14ac:dyDescent="0.3">
      <c r="A14" s="131">
        <f>INDEX('Point Grid'!$C$8:$I$31,MATCH($A$1,'Point Grid'!$A$8:$A$31,0),MATCH(A13,'Point Grid'!$C$7:$I$7,0))</f>
        <v>1</v>
      </c>
      <c r="B14" s="25" t="s">
        <v>88</v>
      </c>
      <c r="C14" s="25"/>
      <c r="D14" s="25"/>
      <c r="E14" s="25"/>
      <c r="F14" s="25"/>
      <c r="G14" s="25"/>
      <c r="H14" s="25"/>
      <c r="I14" s="30"/>
    </row>
    <row r="15" spans="1:9" ht="15.75" thickBot="1" x14ac:dyDescent="0.3">
      <c r="A15" s="134"/>
      <c r="B15" s="25"/>
      <c r="C15" s="25"/>
      <c r="D15" s="25"/>
      <c r="E15" s="25"/>
      <c r="F15" s="25"/>
      <c r="G15" s="25"/>
      <c r="H15" s="25"/>
      <c r="I15" s="30"/>
    </row>
    <row r="16" spans="1:9" x14ac:dyDescent="0.25">
      <c r="A16" s="142"/>
      <c r="B16" s="25" t="s">
        <v>92</v>
      </c>
      <c r="C16" s="25"/>
      <c r="D16" s="25"/>
      <c r="E16" s="25"/>
      <c r="F16" s="25"/>
      <c r="G16" s="25"/>
      <c r="H16" s="25"/>
      <c r="I16" s="30"/>
    </row>
    <row r="17" spans="1:9" x14ac:dyDescent="0.25">
      <c r="A17" s="142"/>
      <c r="B17" s="25"/>
      <c r="C17" s="25"/>
      <c r="D17" s="25"/>
      <c r="E17" s="25"/>
      <c r="F17" s="25"/>
      <c r="G17" s="25"/>
      <c r="H17" s="25"/>
      <c r="I17" s="30"/>
    </row>
    <row r="18" spans="1:9" x14ac:dyDescent="0.25">
      <c r="A18" s="133"/>
      <c r="B18" s="25" t="s">
        <v>91</v>
      </c>
      <c r="C18" s="25"/>
      <c r="D18" s="25"/>
      <c r="E18" s="25"/>
      <c r="F18" s="25"/>
      <c r="G18" s="25"/>
      <c r="H18" s="25"/>
      <c r="I18" s="30"/>
    </row>
    <row r="19" spans="1:9" x14ac:dyDescent="0.25">
      <c r="A19" s="131"/>
      <c r="B19" s="25"/>
      <c r="C19" s="25"/>
      <c r="D19" s="25"/>
      <c r="E19" s="25"/>
      <c r="F19" s="25"/>
      <c r="G19" s="25"/>
      <c r="H19" s="25"/>
      <c r="I19" s="30"/>
    </row>
    <row r="20" spans="1:9" x14ac:dyDescent="0.25">
      <c r="A20" s="133" t="s">
        <v>4</v>
      </c>
      <c r="B20" s="25" t="s">
        <v>89</v>
      </c>
      <c r="C20" s="25"/>
      <c r="D20" s="25"/>
      <c r="E20" s="25"/>
      <c r="F20" s="25"/>
      <c r="G20" s="25"/>
      <c r="H20" s="25"/>
      <c r="I20" s="30"/>
    </row>
    <row r="21" spans="1:9" ht="15.75" thickBot="1" x14ac:dyDescent="0.3">
      <c r="A21" s="131">
        <f>INDEX('Point Grid'!$C$8:$I$31,MATCH($A$1,'Point Grid'!$A$8:$A$31,0),MATCH(A20,'Point Grid'!$C$7:$I$7,0))</f>
        <v>0.5</v>
      </c>
      <c r="B21" s="25"/>
      <c r="C21" s="25"/>
      <c r="D21" s="25"/>
      <c r="E21" s="25"/>
      <c r="F21" s="25"/>
      <c r="G21" s="25"/>
      <c r="H21" s="25"/>
      <c r="I21" s="30"/>
    </row>
    <row r="22" spans="1:9" ht="15.75" thickBot="1" x14ac:dyDescent="0.3">
      <c r="A22" s="134"/>
      <c r="B22" s="25"/>
      <c r="C22" s="25"/>
      <c r="D22" s="25"/>
      <c r="E22" s="25"/>
      <c r="F22" s="25"/>
      <c r="G22" s="25"/>
      <c r="H22" s="25"/>
      <c r="I22" s="30"/>
    </row>
    <row r="23" spans="1:9" ht="15.75" thickBot="1" x14ac:dyDescent="0.3">
      <c r="A23" s="138"/>
      <c r="B23" s="31"/>
      <c r="C23" s="31"/>
      <c r="D23" s="31"/>
      <c r="E23" s="31"/>
      <c r="F23" s="31"/>
      <c r="G23" s="31"/>
      <c r="H23" s="31"/>
      <c r="I23" s="32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25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8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2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5" t="s">
        <v>93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0.75</v>
      </c>
      <c r="B7" s="25"/>
      <c r="C7" s="25"/>
      <c r="D7" s="25"/>
      <c r="E7" s="25"/>
      <c r="F7" s="25"/>
      <c r="G7" s="25"/>
      <c r="H7" s="25"/>
      <c r="I7" s="30"/>
    </row>
    <row r="8" spans="1:9" ht="15.75" thickBot="1" x14ac:dyDescent="0.3">
      <c r="A8" s="134"/>
      <c r="B8" s="41" t="s">
        <v>96</v>
      </c>
      <c r="C8" s="25"/>
      <c r="D8" s="25"/>
      <c r="E8" s="25"/>
      <c r="F8" s="25"/>
      <c r="G8" s="25"/>
      <c r="H8" s="25"/>
      <c r="I8" s="30"/>
    </row>
    <row r="9" spans="1:9" x14ac:dyDescent="0.25">
      <c r="A9" s="120"/>
      <c r="B9" s="41"/>
      <c r="C9" s="25"/>
      <c r="D9" s="25"/>
      <c r="E9" s="25"/>
      <c r="F9" s="25"/>
      <c r="G9" s="25"/>
      <c r="H9" s="25"/>
      <c r="I9" s="30"/>
    </row>
    <row r="10" spans="1:9" x14ac:dyDescent="0.25">
      <c r="A10" s="142"/>
      <c r="B10" s="41" t="s">
        <v>97</v>
      </c>
      <c r="C10" s="25"/>
      <c r="D10" s="25"/>
      <c r="E10" s="25"/>
      <c r="F10" s="25"/>
      <c r="G10" s="25"/>
      <c r="H10" s="25"/>
      <c r="I10" s="30"/>
    </row>
    <row r="11" spans="1:9" x14ac:dyDescent="0.25">
      <c r="A11" s="142"/>
      <c r="B11" s="41"/>
      <c r="C11" s="25"/>
      <c r="D11" s="25"/>
      <c r="E11" s="25"/>
      <c r="F11" s="25"/>
      <c r="G11" s="25"/>
      <c r="H11" s="25"/>
      <c r="I11" s="30"/>
    </row>
    <row r="12" spans="1:9" x14ac:dyDescent="0.25">
      <c r="A12" s="140"/>
      <c r="B12" s="41" t="s">
        <v>98</v>
      </c>
      <c r="C12" s="25"/>
      <c r="D12" s="25"/>
      <c r="E12" s="25"/>
      <c r="F12" s="25"/>
      <c r="G12" s="25"/>
      <c r="H12" s="25"/>
      <c r="I12" s="30"/>
    </row>
    <row r="13" spans="1:9" x14ac:dyDescent="0.25">
      <c r="A13" s="140"/>
      <c r="B13" s="41"/>
      <c r="C13" s="41"/>
      <c r="D13" s="41"/>
      <c r="E13" s="25"/>
      <c r="F13" s="25"/>
      <c r="G13" s="25"/>
      <c r="H13" s="25"/>
      <c r="I13" s="30"/>
    </row>
    <row r="14" spans="1:9" x14ac:dyDescent="0.25">
      <c r="A14" s="133" t="s">
        <v>3</v>
      </c>
      <c r="B14" s="25" t="s">
        <v>94</v>
      </c>
      <c r="C14" s="41"/>
      <c r="D14" s="41"/>
      <c r="E14" s="25"/>
      <c r="F14" s="25"/>
      <c r="G14" s="25"/>
      <c r="H14" s="25"/>
      <c r="I14" s="30"/>
    </row>
    <row r="15" spans="1:9" ht="15.75" thickBot="1" x14ac:dyDescent="0.3">
      <c r="A15" s="131">
        <f>INDEX('Point Grid'!$C$8:$I$31,MATCH($A$1,'Point Grid'!$A$8:$A$31,0),MATCH(A14,'Point Grid'!$C$7:$I$7,0))</f>
        <v>0.75</v>
      </c>
      <c r="B15" s="25"/>
      <c r="C15" s="41"/>
      <c r="D15" s="41"/>
      <c r="E15" s="25"/>
      <c r="F15" s="25"/>
      <c r="G15" s="25"/>
      <c r="H15" s="25"/>
      <c r="I15" s="30"/>
    </row>
    <row r="16" spans="1:9" ht="15.75" thickBot="1" x14ac:dyDescent="0.3">
      <c r="A16" s="134"/>
      <c r="B16" s="41" t="s">
        <v>96</v>
      </c>
      <c r="C16" s="25"/>
      <c r="D16" s="25"/>
      <c r="E16" s="25"/>
      <c r="F16" s="25"/>
      <c r="G16" s="25"/>
      <c r="H16" s="25"/>
      <c r="I16" s="30"/>
    </row>
    <row r="17" spans="1:9" x14ac:dyDescent="0.25">
      <c r="A17" s="120"/>
      <c r="B17" s="41"/>
      <c r="C17" s="25"/>
      <c r="D17" s="25"/>
      <c r="E17" s="25"/>
      <c r="F17" s="25"/>
      <c r="G17" s="25"/>
      <c r="H17" s="25"/>
      <c r="I17" s="30"/>
    </row>
    <row r="18" spans="1:9" x14ac:dyDescent="0.25">
      <c r="A18" s="142"/>
      <c r="B18" s="25" t="s">
        <v>97</v>
      </c>
      <c r="C18" s="25"/>
      <c r="D18" s="25"/>
      <c r="E18" s="25"/>
      <c r="F18" s="25"/>
      <c r="G18" s="25"/>
      <c r="H18" s="25"/>
      <c r="I18" s="30"/>
    </row>
    <row r="19" spans="1:9" x14ac:dyDescent="0.25">
      <c r="A19" s="142"/>
      <c r="B19" s="25"/>
      <c r="C19" s="25"/>
      <c r="D19" s="25"/>
      <c r="E19" s="25"/>
      <c r="F19" s="25"/>
      <c r="G19" s="25"/>
      <c r="H19" s="25"/>
      <c r="I19" s="30"/>
    </row>
    <row r="20" spans="1:9" x14ac:dyDescent="0.25">
      <c r="A20" s="140"/>
      <c r="B20" s="41" t="s">
        <v>99</v>
      </c>
      <c r="C20" s="25"/>
      <c r="D20" s="25"/>
      <c r="E20" s="25"/>
      <c r="F20" s="25"/>
      <c r="G20" s="25"/>
      <c r="H20" s="25"/>
      <c r="I20" s="30"/>
    </row>
    <row r="21" spans="1:9" x14ac:dyDescent="0.25">
      <c r="A21" s="140"/>
      <c r="B21" s="41"/>
      <c r="C21" s="25"/>
      <c r="D21" s="25"/>
      <c r="E21" s="25"/>
      <c r="F21" s="25"/>
      <c r="G21" s="25"/>
      <c r="H21" s="25"/>
      <c r="I21" s="30"/>
    </row>
    <row r="22" spans="1:9" x14ac:dyDescent="0.25">
      <c r="A22" s="133" t="s">
        <v>4</v>
      </c>
      <c r="B22" s="25" t="s">
        <v>95</v>
      </c>
      <c r="C22" s="25"/>
      <c r="D22" s="25"/>
      <c r="E22" s="25"/>
      <c r="F22" s="25"/>
      <c r="G22" s="25"/>
      <c r="H22" s="25"/>
      <c r="I22" s="30"/>
    </row>
    <row r="23" spans="1:9" ht="15.75" thickBot="1" x14ac:dyDescent="0.3">
      <c r="A23" s="131">
        <f>INDEX('Point Grid'!$C$8:$I$31,MATCH($A$1,'Point Grid'!$A$8:$A$31,0),MATCH(A22,'Point Grid'!$C$7:$I$7,0))</f>
        <v>0.5</v>
      </c>
      <c r="B23" s="25"/>
      <c r="C23" s="25"/>
      <c r="D23" s="25"/>
      <c r="E23" s="25"/>
      <c r="F23" s="25"/>
      <c r="G23" s="25"/>
      <c r="H23" s="25"/>
      <c r="I23" s="30"/>
    </row>
    <row r="24" spans="1:9" ht="15.75" thickBot="1" x14ac:dyDescent="0.3">
      <c r="A24" s="134"/>
      <c r="B24" s="25"/>
      <c r="C24" s="25"/>
      <c r="D24" s="25"/>
      <c r="E24" s="25"/>
      <c r="F24" s="25"/>
      <c r="G24" s="25"/>
      <c r="H24" s="25"/>
      <c r="I24" s="30"/>
    </row>
    <row r="25" spans="1:9" ht="15.75" thickBot="1" x14ac:dyDescent="0.3">
      <c r="A25" s="138"/>
      <c r="B25" s="31"/>
      <c r="C25" s="31"/>
      <c r="D25" s="31"/>
      <c r="E25" s="31"/>
      <c r="F25" s="31"/>
      <c r="G25" s="31"/>
      <c r="H25" s="31"/>
      <c r="I25" s="32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36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11" style="28" customWidth="1"/>
    <col min="10" max="16384" width="9.140625" style="34"/>
  </cols>
  <sheetData>
    <row r="1" spans="1:9" x14ac:dyDescent="0.25">
      <c r="A1" s="136">
        <v>9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6" t="s">
        <v>100</v>
      </c>
      <c r="C3" s="26"/>
      <c r="D3" s="26"/>
      <c r="E3" s="26"/>
      <c r="F3" s="26"/>
      <c r="G3" s="26"/>
      <c r="H3" s="26"/>
      <c r="I3" s="35"/>
    </row>
    <row r="4" spans="1:9" x14ac:dyDescent="0.25">
      <c r="A4" s="131">
        <f>INDEX('Point Grid'!B:B,MATCH($A$1,'Point Grid'!A:A,0))</f>
        <v>2.25</v>
      </c>
      <c r="B4" s="26" t="s">
        <v>101</v>
      </c>
      <c r="C4" s="26"/>
      <c r="D4" s="26"/>
      <c r="E4" s="26"/>
      <c r="F4" s="26"/>
      <c r="G4" s="26"/>
      <c r="H4" s="26"/>
      <c r="I4" s="35"/>
    </row>
    <row r="5" spans="1:9" x14ac:dyDescent="0.25">
      <c r="A5" s="131"/>
      <c r="B5" s="26"/>
      <c r="C5" s="26"/>
      <c r="D5" s="26"/>
      <c r="E5" s="26"/>
      <c r="F5" s="26"/>
      <c r="G5" s="26"/>
      <c r="H5" s="26"/>
      <c r="I5" s="35"/>
    </row>
    <row r="6" spans="1:9" x14ac:dyDescent="0.25">
      <c r="A6" s="131"/>
      <c r="B6" s="83"/>
      <c r="C6" s="113"/>
      <c r="D6" s="113"/>
      <c r="E6" s="113"/>
      <c r="F6" s="113"/>
      <c r="G6" s="113"/>
      <c r="H6" s="111">
        <v>2017</v>
      </c>
      <c r="I6" s="35"/>
    </row>
    <row r="7" spans="1:9" x14ac:dyDescent="0.25">
      <c r="A7" s="131"/>
      <c r="B7" s="83" t="s">
        <v>110</v>
      </c>
      <c r="C7" s="113"/>
      <c r="D7" s="113"/>
      <c r="E7" s="113"/>
      <c r="F7" s="113"/>
      <c r="G7" s="113"/>
      <c r="H7" s="114">
        <v>100000</v>
      </c>
      <c r="I7" s="35"/>
    </row>
    <row r="8" spans="1:9" x14ac:dyDescent="0.25">
      <c r="A8" s="131"/>
      <c r="B8" s="83" t="s">
        <v>111</v>
      </c>
      <c r="C8" s="113"/>
      <c r="D8" s="113"/>
      <c r="E8" s="113"/>
      <c r="F8" s="113"/>
      <c r="G8" s="113"/>
      <c r="H8" s="114">
        <v>140000</v>
      </c>
      <c r="I8" s="35"/>
    </row>
    <row r="9" spans="1:9" x14ac:dyDescent="0.25">
      <c r="A9" s="131"/>
      <c r="B9" s="83" t="s">
        <v>102</v>
      </c>
      <c r="C9" s="113"/>
      <c r="D9" s="113"/>
      <c r="E9" s="113"/>
      <c r="F9" s="113"/>
      <c r="G9" s="113"/>
      <c r="H9" s="114">
        <v>150000</v>
      </c>
      <c r="I9" s="35"/>
    </row>
    <row r="10" spans="1:9" x14ac:dyDescent="0.25">
      <c r="A10" s="131"/>
      <c r="B10" s="83"/>
      <c r="C10" s="113"/>
      <c r="D10" s="113"/>
      <c r="E10" s="113"/>
      <c r="F10" s="113"/>
      <c r="G10" s="113"/>
      <c r="H10" s="115"/>
      <c r="I10" s="35"/>
    </row>
    <row r="11" spans="1:9" x14ac:dyDescent="0.25">
      <c r="A11" s="131"/>
      <c r="B11" s="83" t="s">
        <v>103</v>
      </c>
      <c r="C11" s="113"/>
      <c r="D11" s="113"/>
      <c r="E11" s="113"/>
      <c r="F11" s="113"/>
      <c r="G11" s="113"/>
      <c r="H11" s="112" t="s">
        <v>104</v>
      </c>
      <c r="I11" s="35"/>
    </row>
    <row r="12" spans="1:9" x14ac:dyDescent="0.25">
      <c r="A12" s="131"/>
      <c r="B12" s="83" t="s">
        <v>112</v>
      </c>
      <c r="C12" s="113"/>
      <c r="D12" s="113"/>
      <c r="E12" s="113"/>
      <c r="F12" s="113"/>
      <c r="G12" s="113"/>
      <c r="H12" s="114">
        <v>10000</v>
      </c>
      <c r="I12" s="35"/>
    </row>
    <row r="13" spans="1:9" x14ac:dyDescent="0.25">
      <c r="A13" s="131"/>
      <c r="B13" s="83"/>
      <c r="C13" s="113"/>
      <c r="D13" s="113"/>
      <c r="E13" s="113"/>
      <c r="F13" s="113"/>
      <c r="G13" s="113"/>
      <c r="H13" s="115"/>
      <c r="I13" s="35"/>
    </row>
    <row r="14" spans="1:9" x14ac:dyDescent="0.25">
      <c r="A14" s="131"/>
      <c r="B14" s="83" t="s">
        <v>109</v>
      </c>
      <c r="C14" s="113"/>
      <c r="D14" s="113"/>
      <c r="E14" s="113"/>
      <c r="F14" s="113"/>
      <c r="G14" s="113"/>
      <c r="H14" s="112" t="s">
        <v>105</v>
      </c>
      <c r="I14" s="35"/>
    </row>
    <row r="15" spans="1:9" x14ac:dyDescent="0.25">
      <c r="A15" s="131"/>
      <c r="B15" s="83"/>
      <c r="C15" s="113"/>
      <c r="D15" s="113"/>
      <c r="E15" s="113"/>
      <c r="F15" s="113"/>
      <c r="G15" s="113"/>
      <c r="H15" s="115"/>
      <c r="I15" s="35"/>
    </row>
    <row r="16" spans="1:9" x14ac:dyDescent="0.25">
      <c r="A16" s="131"/>
      <c r="B16" s="83" t="s">
        <v>106</v>
      </c>
      <c r="C16" s="113"/>
      <c r="D16" s="113"/>
      <c r="E16" s="113"/>
      <c r="F16" s="113"/>
      <c r="G16" s="113"/>
      <c r="H16" s="114">
        <v>50000</v>
      </c>
      <c r="I16" s="35"/>
    </row>
    <row r="17" spans="1:9" x14ac:dyDescent="0.25">
      <c r="A17" s="131"/>
      <c r="B17" s="83" t="s">
        <v>107</v>
      </c>
      <c r="C17" s="113"/>
      <c r="D17" s="113"/>
      <c r="E17" s="113"/>
      <c r="F17" s="113"/>
      <c r="G17" s="113"/>
      <c r="H17" s="114">
        <v>15000</v>
      </c>
      <c r="I17" s="35"/>
    </row>
    <row r="18" spans="1:9" x14ac:dyDescent="0.25">
      <c r="A18" s="132"/>
      <c r="B18" s="83" t="s">
        <v>108</v>
      </c>
      <c r="C18" s="113"/>
      <c r="D18" s="113"/>
      <c r="E18" s="113"/>
      <c r="F18" s="113"/>
      <c r="G18" s="113"/>
      <c r="H18" s="114">
        <v>5000</v>
      </c>
      <c r="I18" s="35"/>
    </row>
    <row r="19" spans="1:9" x14ac:dyDescent="0.25">
      <c r="A19" s="132"/>
      <c r="B19" s="26"/>
      <c r="C19" s="26"/>
      <c r="D19" s="26"/>
      <c r="E19" s="26"/>
      <c r="F19" s="26"/>
      <c r="G19" s="26"/>
      <c r="H19" s="26"/>
      <c r="I19" s="35"/>
    </row>
    <row r="20" spans="1:9" x14ac:dyDescent="0.25">
      <c r="A20" s="133" t="s">
        <v>2</v>
      </c>
      <c r="B20" s="26" t="s">
        <v>113</v>
      </c>
      <c r="C20" s="26"/>
      <c r="D20" s="26"/>
      <c r="E20" s="26"/>
      <c r="F20" s="26"/>
      <c r="G20" s="26"/>
      <c r="H20" s="26"/>
      <c r="I20" s="35"/>
    </row>
    <row r="21" spans="1:9" ht="15.75" thickBot="1" x14ac:dyDescent="0.3">
      <c r="A21" s="131">
        <f>INDEX('Point Grid'!$C$8:$I$31,MATCH($A$1,'Point Grid'!$A$8:$A$31,0),MATCH(A20,'Point Grid'!$C$7:$I$7,0))</f>
        <v>1.25</v>
      </c>
      <c r="B21" s="26"/>
      <c r="C21" s="26"/>
      <c r="D21" s="26"/>
      <c r="E21" s="26"/>
      <c r="F21" s="26"/>
      <c r="G21" s="26"/>
      <c r="H21" s="26"/>
      <c r="I21" s="35"/>
    </row>
    <row r="22" spans="1:9" ht="15.75" thickBot="1" x14ac:dyDescent="0.3">
      <c r="A22" s="134"/>
      <c r="B22" s="36"/>
      <c r="C22" s="36"/>
      <c r="D22" s="36"/>
      <c r="E22" s="26"/>
      <c r="F22" s="26"/>
      <c r="G22" s="26"/>
      <c r="H22" s="26"/>
      <c r="I22" s="35"/>
    </row>
    <row r="23" spans="1:9" x14ac:dyDescent="0.25">
      <c r="A23" s="120"/>
      <c r="B23" s="36"/>
      <c r="C23" s="36"/>
      <c r="D23" s="36"/>
      <c r="E23" s="26"/>
      <c r="F23" s="26"/>
      <c r="G23" s="26"/>
      <c r="H23" s="26"/>
      <c r="I23" s="35"/>
    </row>
    <row r="24" spans="1:9" x14ac:dyDescent="0.25">
      <c r="A24" s="133" t="s">
        <v>3</v>
      </c>
      <c r="B24" s="36" t="s">
        <v>114</v>
      </c>
      <c r="C24" s="26"/>
      <c r="D24" s="26"/>
      <c r="E24" s="26"/>
      <c r="F24" s="26"/>
      <c r="G24" s="26"/>
      <c r="H24" s="26"/>
      <c r="I24" s="35"/>
    </row>
    <row r="25" spans="1:9" ht="15.75" thickBot="1" x14ac:dyDescent="0.3">
      <c r="A25" s="131">
        <f>INDEX('Point Grid'!$C$8:$I$31,MATCH($A$1,'Point Grid'!$A$8:$A$31,0),MATCH(A24,'Point Grid'!$C$7:$I$7,0))</f>
        <v>0.5</v>
      </c>
      <c r="B25" s="36"/>
      <c r="C25" s="26"/>
      <c r="D25" s="26"/>
      <c r="E25" s="26"/>
      <c r="F25" s="26"/>
      <c r="G25" s="26"/>
      <c r="H25" s="26"/>
      <c r="I25" s="35"/>
    </row>
    <row r="26" spans="1:9" ht="15.75" thickBot="1" x14ac:dyDescent="0.3">
      <c r="A26" s="134"/>
      <c r="B26" s="36"/>
      <c r="C26" s="26"/>
      <c r="D26" s="26"/>
      <c r="E26" s="26"/>
      <c r="F26" s="26"/>
      <c r="G26" s="26"/>
      <c r="H26" s="26"/>
      <c r="I26" s="35"/>
    </row>
    <row r="27" spans="1:9" x14ac:dyDescent="0.25">
      <c r="A27" s="142"/>
      <c r="B27" s="26"/>
      <c r="C27" s="26"/>
      <c r="D27" s="26"/>
      <c r="E27" s="26"/>
      <c r="F27" s="26"/>
      <c r="G27" s="26"/>
      <c r="H27" s="26"/>
      <c r="I27" s="35"/>
    </row>
    <row r="28" spans="1:9" x14ac:dyDescent="0.25">
      <c r="A28" s="133" t="s">
        <v>4</v>
      </c>
      <c r="B28" s="26" t="s">
        <v>115</v>
      </c>
      <c r="C28" s="26"/>
      <c r="D28" s="26"/>
      <c r="E28" s="26"/>
      <c r="F28" s="26"/>
      <c r="G28" s="26"/>
      <c r="H28" s="26"/>
      <c r="I28" s="35"/>
    </row>
    <row r="29" spans="1:9" ht="15.75" thickBot="1" x14ac:dyDescent="0.3">
      <c r="A29" s="131">
        <f>INDEX('Point Grid'!$C$8:$I$31,MATCH($A$1,'Point Grid'!$A$8:$A$31,0),MATCH(A28,'Point Grid'!$C$7:$I$7,0))</f>
        <v>0.5</v>
      </c>
      <c r="B29" s="26" t="s">
        <v>116</v>
      </c>
      <c r="C29" s="26"/>
      <c r="D29" s="26"/>
      <c r="E29" s="26"/>
      <c r="F29" s="26"/>
      <c r="G29" s="26"/>
      <c r="H29" s="26"/>
      <c r="I29" s="35"/>
    </row>
    <row r="30" spans="1:9" ht="15.75" thickBot="1" x14ac:dyDescent="0.3">
      <c r="A30" s="134"/>
      <c r="B30" s="26" t="s">
        <v>117</v>
      </c>
      <c r="C30" s="26"/>
      <c r="D30" s="26"/>
      <c r="E30" s="26"/>
      <c r="F30" s="26"/>
      <c r="G30" s="26"/>
      <c r="H30" s="26"/>
      <c r="I30" s="35"/>
    </row>
    <row r="31" spans="1:9" x14ac:dyDescent="0.25">
      <c r="A31" s="132"/>
      <c r="B31" s="26" t="s">
        <v>118</v>
      </c>
      <c r="C31" s="26"/>
      <c r="D31" s="26"/>
      <c r="E31" s="26"/>
      <c r="F31" s="26"/>
      <c r="G31" s="26"/>
      <c r="H31" s="26"/>
      <c r="I31" s="35"/>
    </row>
    <row r="32" spans="1:9" x14ac:dyDescent="0.25">
      <c r="A32" s="132"/>
      <c r="B32" s="26"/>
      <c r="C32" s="26"/>
      <c r="D32" s="26"/>
      <c r="E32" s="26"/>
      <c r="F32" s="26"/>
      <c r="G32" s="26"/>
      <c r="H32" s="26"/>
      <c r="I32" s="35"/>
    </row>
    <row r="33" spans="1:9" x14ac:dyDescent="0.25">
      <c r="A33" s="132"/>
      <c r="B33" s="26" t="s">
        <v>119</v>
      </c>
      <c r="C33" s="26"/>
      <c r="D33" s="26"/>
      <c r="E33" s="26"/>
      <c r="F33" s="26"/>
      <c r="G33" s="26"/>
      <c r="H33" s="26"/>
      <c r="I33" s="35"/>
    </row>
    <row r="34" spans="1:9" x14ac:dyDescent="0.25">
      <c r="A34" s="132"/>
      <c r="B34" s="26"/>
      <c r="C34" s="26"/>
      <c r="D34" s="26"/>
      <c r="E34" s="26"/>
      <c r="F34" s="26"/>
      <c r="G34" s="26"/>
      <c r="H34" s="26"/>
      <c r="I34" s="35"/>
    </row>
    <row r="35" spans="1:9" x14ac:dyDescent="0.25">
      <c r="A35" s="132"/>
      <c r="B35" s="26" t="s">
        <v>120</v>
      </c>
      <c r="C35" s="26"/>
      <c r="D35" s="26"/>
      <c r="E35" s="26"/>
      <c r="F35" s="26"/>
      <c r="G35" s="26"/>
      <c r="H35" s="26"/>
      <c r="I35" s="35"/>
    </row>
    <row r="36" spans="1:9" ht="15.75" thickBot="1" x14ac:dyDescent="0.3">
      <c r="A36" s="138"/>
      <c r="B36" s="31"/>
      <c r="C36" s="31"/>
      <c r="D36" s="31"/>
      <c r="E36" s="31"/>
      <c r="F36" s="31"/>
      <c r="G36" s="31"/>
      <c r="H36" s="31"/>
      <c r="I36" s="32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H11:H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42"/>
  <sheetViews>
    <sheetView zoomScaleNormal="100"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3" width="9.42578125" style="28" customWidth="1"/>
    <col min="4" max="4" width="11.42578125" style="28" customWidth="1"/>
    <col min="5" max="6" width="15.28515625" style="28" customWidth="1"/>
    <col min="7" max="8" width="12.14062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10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 t="s">
        <v>121</v>
      </c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4.5</v>
      </c>
      <c r="B4" s="25" t="s">
        <v>122</v>
      </c>
      <c r="C4" s="25"/>
      <c r="D4" s="25"/>
      <c r="E4" s="25"/>
      <c r="F4" s="25"/>
      <c r="G4" s="25"/>
      <c r="H4" s="25"/>
      <c r="I4" s="30"/>
    </row>
    <row r="5" spans="1:9" x14ac:dyDescent="0.25">
      <c r="A5" s="131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1"/>
      <c r="B6" s="221" t="s">
        <v>123</v>
      </c>
      <c r="C6" s="221"/>
      <c r="D6" s="221"/>
      <c r="E6" s="221"/>
      <c r="F6" s="221"/>
      <c r="G6" s="94">
        <v>2016</v>
      </c>
      <c r="H6" s="94">
        <v>2017</v>
      </c>
      <c r="I6" s="30"/>
    </row>
    <row r="7" spans="1:9" x14ac:dyDescent="0.25">
      <c r="A7" s="131"/>
      <c r="B7" s="220" t="s">
        <v>124</v>
      </c>
      <c r="C7" s="220"/>
      <c r="D7" s="220"/>
      <c r="E7" s="220"/>
      <c r="F7" s="220"/>
      <c r="G7" s="124">
        <v>75</v>
      </c>
      <c r="H7" s="124">
        <v>100</v>
      </c>
      <c r="I7" s="30"/>
    </row>
    <row r="8" spans="1:9" x14ac:dyDescent="0.25">
      <c r="A8" s="131"/>
      <c r="B8" s="220" t="s">
        <v>125</v>
      </c>
      <c r="C8" s="220"/>
      <c r="D8" s="220"/>
      <c r="E8" s="220"/>
      <c r="F8" s="220"/>
      <c r="G8" s="124">
        <v>40</v>
      </c>
      <c r="H8" s="124">
        <v>90</v>
      </c>
      <c r="I8" s="30"/>
    </row>
    <row r="9" spans="1:9" x14ac:dyDescent="0.25">
      <c r="A9" s="131"/>
      <c r="B9" s="220" t="s">
        <v>126</v>
      </c>
      <c r="C9" s="220"/>
      <c r="D9" s="220"/>
      <c r="E9" s="220"/>
      <c r="F9" s="220"/>
      <c r="G9" s="124">
        <v>15</v>
      </c>
      <c r="H9" s="124">
        <v>20</v>
      </c>
      <c r="I9" s="30"/>
    </row>
    <row r="10" spans="1:9" x14ac:dyDescent="0.25">
      <c r="A10" s="131"/>
      <c r="B10" s="220" t="s">
        <v>127</v>
      </c>
      <c r="C10" s="220"/>
      <c r="D10" s="220"/>
      <c r="E10" s="220"/>
      <c r="F10" s="220"/>
      <c r="G10" s="124">
        <v>8</v>
      </c>
      <c r="H10" s="124">
        <v>18</v>
      </c>
      <c r="I10" s="30"/>
    </row>
    <row r="11" spans="1:9" x14ac:dyDescent="0.25">
      <c r="A11" s="131"/>
      <c r="B11" s="25"/>
      <c r="C11" s="25"/>
      <c r="D11" s="25"/>
      <c r="E11" s="25"/>
      <c r="F11" s="25"/>
      <c r="G11" s="108"/>
      <c r="H11" s="108"/>
      <c r="I11" s="30"/>
    </row>
    <row r="12" spans="1:9" x14ac:dyDescent="0.25">
      <c r="A12" s="131"/>
      <c r="B12" s="221" t="s">
        <v>128</v>
      </c>
      <c r="C12" s="221"/>
      <c r="D12" s="221"/>
      <c r="E12" s="221"/>
      <c r="F12" s="221"/>
      <c r="G12" s="94">
        <v>2016</v>
      </c>
      <c r="H12" s="94">
        <v>2017</v>
      </c>
      <c r="I12" s="30"/>
    </row>
    <row r="13" spans="1:9" x14ac:dyDescent="0.25">
      <c r="A13" s="131"/>
      <c r="B13" s="220" t="s">
        <v>129</v>
      </c>
      <c r="C13" s="220"/>
      <c r="D13" s="220"/>
      <c r="E13" s="220"/>
      <c r="F13" s="220"/>
      <c r="G13" s="124">
        <v>24</v>
      </c>
      <c r="H13" s="124">
        <v>54</v>
      </c>
      <c r="I13" s="30"/>
    </row>
    <row r="14" spans="1:9" x14ac:dyDescent="0.25">
      <c r="A14" s="131"/>
      <c r="B14" s="220" t="s">
        <v>130</v>
      </c>
      <c r="C14" s="220"/>
      <c r="D14" s="220"/>
      <c r="E14" s="220"/>
      <c r="F14" s="220"/>
      <c r="G14" s="124">
        <v>18</v>
      </c>
      <c r="H14" s="124">
        <v>20</v>
      </c>
      <c r="I14" s="30"/>
    </row>
    <row r="15" spans="1:9" x14ac:dyDescent="0.25">
      <c r="A15" s="131"/>
      <c r="B15" s="220" t="s">
        <v>131</v>
      </c>
      <c r="C15" s="220"/>
      <c r="D15" s="220"/>
      <c r="E15" s="220"/>
      <c r="F15" s="220"/>
      <c r="G15" s="125">
        <v>1.5</v>
      </c>
      <c r="H15" s="125">
        <v>3.5</v>
      </c>
      <c r="I15" s="119"/>
    </row>
    <row r="16" spans="1:9" x14ac:dyDescent="0.25">
      <c r="A16" s="131"/>
      <c r="B16" s="220" t="s">
        <v>132</v>
      </c>
      <c r="C16" s="220"/>
      <c r="D16" s="220"/>
      <c r="E16" s="220"/>
      <c r="F16" s="220"/>
      <c r="G16" s="125">
        <v>0.5</v>
      </c>
      <c r="H16" s="125">
        <v>2.5</v>
      </c>
      <c r="I16" s="119"/>
    </row>
    <row r="17" spans="1:41" x14ac:dyDescent="0.25">
      <c r="A17" s="131"/>
      <c r="B17" s="220" t="s">
        <v>133</v>
      </c>
      <c r="C17" s="220"/>
      <c r="D17" s="220"/>
      <c r="E17" s="220"/>
      <c r="F17" s="220"/>
      <c r="G17" s="124">
        <v>7</v>
      </c>
      <c r="H17" s="124">
        <v>16</v>
      </c>
      <c r="I17" s="30"/>
    </row>
    <row r="18" spans="1:41" x14ac:dyDescent="0.25">
      <c r="A18" s="131"/>
      <c r="B18" s="220" t="s">
        <v>134</v>
      </c>
      <c r="C18" s="220"/>
      <c r="D18" s="220"/>
      <c r="E18" s="220"/>
      <c r="F18" s="220"/>
      <c r="G18" s="125">
        <v>4.5</v>
      </c>
      <c r="H18" s="124">
        <v>6</v>
      </c>
      <c r="I18" s="30"/>
    </row>
    <row r="19" spans="1:41" x14ac:dyDescent="0.25">
      <c r="A19" s="140"/>
      <c r="B19" s="220" t="s">
        <v>135</v>
      </c>
      <c r="C19" s="220"/>
      <c r="D19" s="220"/>
      <c r="E19" s="220"/>
      <c r="F19" s="220"/>
      <c r="G19" s="125">
        <v>0.3</v>
      </c>
      <c r="H19" s="125">
        <v>0.8</v>
      </c>
      <c r="I19" s="30"/>
    </row>
    <row r="20" spans="1:41" x14ac:dyDescent="0.25">
      <c r="A20" s="133"/>
      <c r="B20" s="220" t="s">
        <v>136</v>
      </c>
      <c r="C20" s="220"/>
      <c r="D20" s="220"/>
      <c r="E20" s="220"/>
      <c r="F20" s="220"/>
      <c r="G20" s="126">
        <v>0.1</v>
      </c>
      <c r="H20" s="127">
        <v>0.2</v>
      </c>
      <c r="I20" s="3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x14ac:dyDescent="0.25">
      <c r="A21" s="133"/>
      <c r="B21" s="116"/>
      <c r="C21" s="41"/>
      <c r="D21" s="41"/>
      <c r="E21" s="117"/>
      <c r="F21" s="117"/>
      <c r="G21" s="72"/>
      <c r="H21" s="118"/>
      <c r="I21" s="3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x14ac:dyDescent="0.25">
      <c r="A22" s="133"/>
      <c r="B22" s="221" t="s">
        <v>137</v>
      </c>
      <c r="C22" s="221"/>
      <c r="D22" s="221"/>
      <c r="E22" s="221"/>
      <c r="F22" s="221"/>
      <c r="G22" s="122">
        <v>2016</v>
      </c>
      <c r="H22" s="123">
        <v>2017</v>
      </c>
      <c r="I22" s="3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x14ac:dyDescent="0.25">
      <c r="A23" s="133"/>
      <c r="B23" s="220" t="s">
        <v>138</v>
      </c>
      <c r="C23" s="220"/>
      <c r="D23" s="220"/>
      <c r="E23" s="220"/>
      <c r="F23" s="220"/>
      <c r="G23" s="128">
        <v>9</v>
      </c>
      <c r="H23" s="129">
        <v>48</v>
      </c>
      <c r="I23" s="3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x14ac:dyDescent="0.25">
      <c r="A24" s="133"/>
      <c r="B24" s="220" t="s">
        <v>37</v>
      </c>
      <c r="C24" s="220"/>
      <c r="D24" s="220"/>
      <c r="E24" s="220"/>
      <c r="F24" s="220"/>
      <c r="G24" s="128">
        <v>10</v>
      </c>
      <c r="H24" s="129">
        <v>22</v>
      </c>
      <c r="I24" s="3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x14ac:dyDescent="0.25">
      <c r="A25" s="133"/>
      <c r="B25" s="220" t="s">
        <v>139</v>
      </c>
      <c r="C25" s="220"/>
      <c r="D25" s="220"/>
      <c r="E25" s="220"/>
      <c r="F25" s="220"/>
      <c r="G25" s="129">
        <v>30</v>
      </c>
      <c r="H25" s="129">
        <v>50</v>
      </c>
      <c r="I25" s="3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x14ac:dyDescent="0.25">
      <c r="A26" s="133"/>
      <c r="B26" s="220" t="s">
        <v>140</v>
      </c>
      <c r="C26" s="220"/>
      <c r="D26" s="220"/>
      <c r="E26" s="220"/>
      <c r="F26" s="220"/>
      <c r="G26" s="129">
        <v>5</v>
      </c>
      <c r="H26" s="129">
        <v>11</v>
      </c>
      <c r="I26" s="30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x14ac:dyDescent="0.25">
      <c r="A27" s="133"/>
      <c r="B27" s="220" t="s">
        <v>141</v>
      </c>
      <c r="C27" s="220"/>
      <c r="D27" s="220"/>
      <c r="E27" s="220"/>
      <c r="F27" s="220"/>
      <c r="G27" s="129">
        <v>14</v>
      </c>
      <c r="H27" s="129">
        <v>19</v>
      </c>
      <c r="I27" s="3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x14ac:dyDescent="0.25">
      <c r="A28" s="133"/>
      <c r="B28" s="220" t="s">
        <v>44</v>
      </c>
      <c r="C28" s="220"/>
      <c r="D28" s="220"/>
      <c r="E28" s="220"/>
      <c r="F28" s="220"/>
      <c r="G28" s="128">
        <v>1</v>
      </c>
      <c r="H28" s="129">
        <v>3</v>
      </c>
      <c r="I28" s="3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x14ac:dyDescent="0.25">
      <c r="A29" s="133"/>
      <c r="B29" s="220" t="s">
        <v>142</v>
      </c>
      <c r="C29" s="220"/>
      <c r="D29" s="220"/>
      <c r="E29" s="220"/>
      <c r="F29" s="220"/>
      <c r="G29" s="128">
        <v>2</v>
      </c>
      <c r="H29" s="129">
        <v>4</v>
      </c>
      <c r="I29" s="3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x14ac:dyDescent="0.25">
      <c r="A30" s="133"/>
      <c r="B30" s="47"/>
      <c r="C30" s="45"/>
      <c r="D30" s="45"/>
      <c r="E30" s="45"/>
      <c r="F30" s="45"/>
      <c r="G30" s="45"/>
      <c r="H30" s="45"/>
      <c r="I30" s="3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x14ac:dyDescent="0.25">
      <c r="A31" s="133" t="s">
        <v>2</v>
      </c>
      <c r="B31" s="47" t="s">
        <v>143</v>
      </c>
      <c r="C31" s="45"/>
      <c r="D31" s="45"/>
      <c r="E31" s="45"/>
      <c r="F31" s="45"/>
      <c r="G31" s="45"/>
      <c r="H31" s="45"/>
      <c r="I31" s="3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15.75" thickBot="1" x14ac:dyDescent="0.3">
      <c r="A32" s="131">
        <f>INDEX('Point Grid'!$C$8:$I$31,MATCH($A$1,'Point Grid'!$A$8:$A$31,0),MATCH(A31,'Point Grid'!$C$7:$I$7,0))</f>
        <v>2.75</v>
      </c>
      <c r="B32" s="47"/>
      <c r="C32" s="45"/>
      <c r="D32" s="45"/>
      <c r="E32" s="45"/>
      <c r="F32" s="45"/>
      <c r="G32" s="45"/>
      <c r="H32" s="45"/>
      <c r="I32" s="3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ht="15.75" thickBot="1" x14ac:dyDescent="0.3">
      <c r="A33" s="134"/>
      <c r="B33" s="47"/>
      <c r="C33" s="45"/>
      <c r="D33" s="45"/>
      <c r="E33" s="45"/>
      <c r="F33" s="45"/>
      <c r="G33" s="45"/>
      <c r="H33" s="45"/>
      <c r="I33" s="3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x14ac:dyDescent="0.25">
      <c r="A34" s="140"/>
      <c r="B34" s="47"/>
      <c r="C34" s="45"/>
      <c r="D34" s="45"/>
      <c r="E34" s="45"/>
      <c r="F34" s="45"/>
      <c r="G34" s="45"/>
      <c r="H34" s="45"/>
      <c r="I34" s="3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x14ac:dyDescent="0.25">
      <c r="A35" s="133" t="s">
        <v>3</v>
      </c>
      <c r="B35" s="47" t="s">
        <v>144</v>
      </c>
      <c r="C35" s="45"/>
      <c r="D35" s="45"/>
      <c r="E35" s="45"/>
      <c r="F35" s="45"/>
      <c r="G35" s="45"/>
      <c r="H35" s="45"/>
      <c r="I35" s="3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ht="15.75" thickBot="1" x14ac:dyDescent="0.3">
      <c r="A36" s="131">
        <f>INDEX('Point Grid'!$C$8:$I$31,MATCH($A$1,'Point Grid'!$A$8:$A$31,0),MATCH(A35,'Point Grid'!$C$7:$I$7,0))</f>
        <v>0.75</v>
      </c>
      <c r="B36" s="47" t="s">
        <v>145</v>
      </c>
      <c r="C36" s="45"/>
      <c r="D36" s="45"/>
      <c r="E36" s="45"/>
      <c r="F36" s="45"/>
      <c r="G36" s="45"/>
      <c r="H36" s="45"/>
      <c r="I36" s="30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ht="15.75" thickBot="1" x14ac:dyDescent="0.3">
      <c r="A37" s="134"/>
      <c r="B37" s="47"/>
      <c r="C37" s="45"/>
      <c r="D37" s="45"/>
      <c r="E37" s="45"/>
      <c r="F37" s="45"/>
      <c r="G37" s="45"/>
      <c r="H37" s="45"/>
      <c r="I37" s="30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x14ac:dyDescent="0.25">
      <c r="A38" s="140"/>
      <c r="B38" s="47"/>
      <c r="C38" s="45"/>
      <c r="D38" s="45"/>
      <c r="E38" s="45"/>
      <c r="F38" s="45"/>
      <c r="G38" s="45"/>
      <c r="H38" s="45"/>
      <c r="I38" s="30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x14ac:dyDescent="0.25">
      <c r="A39" s="133" t="s">
        <v>4</v>
      </c>
      <c r="B39" s="47" t="s">
        <v>146</v>
      </c>
      <c r="C39" s="45"/>
      <c r="D39" s="45"/>
      <c r="E39" s="45"/>
      <c r="F39" s="45"/>
      <c r="G39" s="45"/>
      <c r="H39" s="45"/>
      <c r="I39" s="3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ht="15.75" thickBot="1" x14ac:dyDescent="0.3">
      <c r="A40" s="131">
        <f>INDEX('Point Grid'!$C$8:$I$31,MATCH($A$1,'Point Grid'!$A$8:$A$31,0),MATCH(A39,'Point Grid'!$C$7:$I$7,0))</f>
        <v>1</v>
      </c>
      <c r="B40" s="47" t="s">
        <v>147</v>
      </c>
      <c r="C40" s="45"/>
      <c r="D40" s="45"/>
      <c r="E40" s="45"/>
      <c r="F40" s="45"/>
      <c r="G40" s="45"/>
      <c r="H40" s="45"/>
      <c r="I40" s="30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ht="15.75" thickBot="1" x14ac:dyDescent="0.3">
      <c r="A41" s="134"/>
      <c r="B41" s="41"/>
      <c r="C41" s="46"/>
      <c r="D41" s="46"/>
      <c r="E41" s="46"/>
      <c r="F41" s="46"/>
      <c r="G41" s="46"/>
      <c r="H41" s="46"/>
      <c r="I41" s="30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</row>
    <row r="42" spans="1:41" ht="15.75" thickBot="1" x14ac:dyDescent="0.3">
      <c r="A42" s="138"/>
      <c r="B42" s="79"/>
      <c r="C42" s="31"/>
      <c r="D42" s="31"/>
      <c r="E42" s="31"/>
      <c r="F42" s="31"/>
      <c r="G42" s="31"/>
      <c r="H42" s="31"/>
      <c r="I42" s="32"/>
    </row>
  </sheetData>
  <mergeCells count="23">
    <mergeCell ref="H1:I1"/>
    <mergeCell ref="B6:F6"/>
    <mergeCell ref="B12:F12"/>
    <mergeCell ref="B22:F22"/>
    <mergeCell ref="B7:F7"/>
    <mergeCell ref="B8:F8"/>
    <mergeCell ref="B9:F9"/>
    <mergeCell ref="B10:F10"/>
    <mergeCell ref="B13:F13"/>
    <mergeCell ref="B14:F14"/>
    <mergeCell ref="B15:F15"/>
    <mergeCell ref="B16:F16"/>
    <mergeCell ref="B17:F17"/>
    <mergeCell ref="B18:F18"/>
    <mergeCell ref="B19:F19"/>
    <mergeCell ref="B20:F20"/>
    <mergeCell ref="B28:F28"/>
    <mergeCell ref="B29:F29"/>
    <mergeCell ref="B23:F23"/>
    <mergeCell ref="B24:F24"/>
    <mergeCell ref="B25:F25"/>
    <mergeCell ref="B26:F26"/>
    <mergeCell ref="B27:F27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37"/>
  <sheetViews>
    <sheetView workbookViewId="0"/>
  </sheetViews>
  <sheetFormatPr defaultColWidth="9.140625" defaultRowHeight="15" x14ac:dyDescent="0.25"/>
  <cols>
    <col min="1" max="1" width="8.7109375" style="139" customWidth="1"/>
    <col min="2" max="2" width="13.7109375" style="28" customWidth="1"/>
    <col min="3" max="6" width="7.85546875" style="28" customWidth="1"/>
    <col min="7" max="7" width="10.85546875" style="28" customWidth="1"/>
    <col min="8" max="8" width="15.28515625" style="28" customWidth="1"/>
    <col min="9" max="12" width="7.85546875" style="28" customWidth="1"/>
    <col min="13" max="13" width="10.5703125" style="28" customWidth="1"/>
    <col min="14" max="14" width="10.7109375" style="28" customWidth="1"/>
    <col min="15" max="16384" width="9.140625" style="28"/>
  </cols>
  <sheetData>
    <row r="1" spans="1:13" x14ac:dyDescent="0.25">
      <c r="A1" s="136">
        <v>11</v>
      </c>
      <c r="B1" s="42" t="s">
        <v>12</v>
      </c>
      <c r="C1" s="27"/>
      <c r="D1" s="27"/>
      <c r="E1" s="27"/>
      <c r="F1" s="27"/>
      <c r="G1" s="27"/>
      <c r="H1" s="27"/>
      <c r="I1" s="27"/>
      <c r="J1" s="27"/>
      <c r="K1" s="27"/>
      <c r="L1" s="216" t="s">
        <v>29</v>
      </c>
      <c r="M1" s="218"/>
    </row>
    <row r="2" spans="1:13" x14ac:dyDescent="0.25">
      <c r="A2" s="1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0"/>
    </row>
    <row r="3" spans="1:13" x14ac:dyDescent="0.25">
      <c r="A3" s="137" t="s">
        <v>13</v>
      </c>
      <c r="B3" s="25" t="s">
        <v>187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30"/>
    </row>
    <row r="4" spans="1:13" x14ac:dyDescent="0.25">
      <c r="A4" s="131">
        <f>INDEX('Point Grid'!B:B,MATCH($A$1,'Point Grid'!A:A,0))</f>
        <v>3.5</v>
      </c>
      <c r="B4" s="25" t="s">
        <v>188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0"/>
    </row>
    <row r="5" spans="1:13" x14ac:dyDescent="0.25">
      <c r="A5" s="13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0"/>
    </row>
    <row r="6" spans="1:13" ht="15.75" customHeight="1" x14ac:dyDescent="0.25">
      <c r="A6" s="132"/>
      <c r="B6" s="243" t="s">
        <v>189</v>
      </c>
      <c r="C6" s="243"/>
      <c r="D6" s="243"/>
      <c r="E6" s="243"/>
      <c r="F6" s="243"/>
      <c r="G6" s="25"/>
      <c r="H6" s="243" t="s">
        <v>192</v>
      </c>
      <c r="I6" s="243"/>
      <c r="J6" s="243"/>
      <c r="K6" s="243"/>
      <c r="L6" s="243"/>
      <c r="M6" s="30"/>
    </row>
    <row r="7" spans="1:13" ht="15.75" customHeight="1" x14ac:dyDescent="0.25">
      <c r="A7" s="132"/>
      <c r="B7" s="243"/>
      <c r="C7" s="243"/>
      <c r="D7" s="243"/>
      <c r="E7" s="243"/>
      <c r="F7" s="243"/>
      <c r="G7" s="25"/>
      <c r="H7" s="243"/>
      <c r="I7" s="243"/>
      <c r="J7" s="243"/>
      <c r="K7" s="243"/>
      <c r="L7" s="243"/>
      <c r="M7" s="30"/>
    </row>
    <row r="8" spans="1:13" ht="15" customHeight="1" x14ac:dyDescent="0.25">
      <c r="A8" s="132"/>
      <c r="B8" s="237" t="s">
        <v>191</v>
      </c>
      <c r="C8" s="238"/>
      <c r="D8" s="238"/>
      <c r="E8" s="238"/>
      <c r="F8" s="239"/>
      <c r="G8" s="25"/>
      <c r="H8" s="237" t="s">
        <v>191</v>
      </c>
      <c r="I8" s="238"/>
      <c r="J8" s="238"/>
      <c r="K8" s="238"/>
      <c r="L8" s="239"/>
      <c r="M8" s="30"/>
    </row>
    <row r="9" spans="1:13" ht="15" customHeight="1" x14ac:dyDescent="0.25">
      <c r="A9" s="132"/>
      <c r="B9" s="240"/>
      <c r="C9" s="241"/>
      <c r="D9" s="241"/>
      <c r="E9" s="241"/>
      <c r="F9" s="242"/>
      <c r="G9" s="25"/>
      <c r="H9" s="240"/>
      <c r="I9" s="241"/>
      <c r="J9" s="241"/>
      <c r="K9" s="241"/>
      <c r="L9" s="242"/>
      <c r="M9" s="30"/>
    </row>
    <row r="10" spans="1:13" ht="15" customHeight="1" x14ac:dyDescent="0.25">
      <c r="A10" s="132"/>
      <c r="B10" s="235" t="s">
        <v>190</v>
      </c>
      <c r="C10" s="233">
        <v>2014</v>
      </c>
      <c r="D10" s="233">
        <v>2015</v>
      </c>
      <c r="E10" s="233">
        <v>2016</v>
      </c>
      <c r="F10" s="230">
        <v>2017</v>
      </c>
      <c r="G10" s="39"/>
      <c r="H10" s="235" t="s">
        <v>190</v>
      </c>
      <c r="I10" s="233">
        <v>2014</v>
      </c>
      <c r="J10" s="233">
        <v>2015</v>
      </c>
      <c r="K10" s="233">
        <v>2016</v>
      </c>
      <c r="L10" s="230">
        <v>2017</v>
      </c>
      <c r="M10" s="30"/>
    </row>
    <row r="11" spans="1:13" x14ac:dyDescent="0.25">
      <c r="A11" s="132"/>
      <c r="B11" s="235"/>
      <c r="C11" s="233"/>
      <c r="D11" s="233"/>
      <c r="E11" s="233"/>
      <c r="F11" s="230"/>
      <c r="G11" s="39"/>
      <c r="H11" s="235"/>
      <c r="I11" s="233"/>
      <c r="J11" s="233"/>
      <c r="K11" s="233"/>
      <c r="L11" s="230"/>
      <c r="M11" s="30"/>
    </row>
    <row r="12" spans="1:13" x14ac:dyDescent="0.25">
      <c r="A12" s="132"/>
      <c r="B12" s="236"/>
      <c r="C12" s="234"/>
      <c r="D12" s="234"/>
      <c r="E12" s="234"/>
      <c r="F12" s="231"/>
      <c r="G12" s="39"/>
      <c r="H12" s="236"/>
      <c r="I12" s="234"/>
      <c r="J12" s="234"/>
      <c r="K12" s="234"/>
      <c r="L12" s="231"/>
      <c r="M12" s="30"/>
    </row>
    <row r="13" spans="1:13" x14ac:dyDescent="0.25">
      <c r="A13" s="132"/>
      <c r="B13" s="99">
        <v>2014</v>
      </c>
      <c r="C13" s="167">
        <v>201</v>
      </c>
      <c r="D13" s="167">
        <v>253</v>
      </c>
      <c r="E13" s="167">
        <v>279</v>
      </c>
      <c r="F13" s="100">
        <v>305</v>
      </c>
      <c r="G13" s="39"/>
      <c r="H13" s="99">
        <v>2014</v>
      </c>
      <c r="I13" s="167">
        <v>298</v>
      </c>
      <c r="J13" s="167">
        <v>283</v>
      </c>
      <c r="K13" s="167">
        <v>280</v>
      </c>
      <c r="L13" s="100">
        <v>275</v>
      </c>
      <c r="M13" s="30"/>
    </row>
    <row r="14" spans="1:13" x14ac:dyDescent="0.25">
      <c r="A14" s="140"/>
      <c r="B14" s="97">
        <v>2015</v>
      </c>
      <c r="C14" s="39" t="s">
        <v>39</v>
      </c>
      <c r="D14" s="39">
        <v>223</v>
      </c>
      <c r="E14" s="39">
        <v>292</v>
      </c>
      <c r="F14" s="98">
        <v>316</v>
      </c>
      <c r="G14" s="39"/>
      <c r="H14" s="97">
        <v>2015</v>
      </c>
      <c r="I14" s="39" t="s">
        <v>39</v>
      </c>
      <c r="J14" s="39">
        <v>299</v>
      </c>
      <c r="K14" s="39">
        <v>291</v>
      </c>
      <c r="L14" s="98">
        <v>283</v>
      </c>
      <c r="M14" s="30"/>
    </row>
    <row r="15" spans="1:13" x14ac:dyDescent="0.25">
      <c r="A15" s="140"/>
      <c r="B15" s="97">
        <v>2016</v>
      </c>
      <c r="C15" s="81" t="s">
        <v>39</v>
      </c>
      <c r="D15" s="81" t="s">
        <v>39</v>
      </c>
      <c r="E15" s="81">
        <v>274</v>
      </c>
      <c r="F15" s="164">
        <v>345</v>
      </c>
      <c r="G15" s="81"/>
      <c r="H15" s="97">
        <v>2016</v>
      </c>
      <c r="I15" s="81" t="s">
        <v>39</v>
      </c>
      <c r="J15" s="81" t="s">
        <v>39</v>
      </c>
      <c r="K15" s="81">
        <v>308</v>
      </c>
      <c r="L15" s="164">
        <v>291</v>
      </c>
      <c r="M15" s="30"/>
    </row>
    <row r="16" spans="1:13" x14ac:dyDescent="0.25">
      <c r="A16" s="140"/>
      <c r="B16" s="96">
        <v>2017</v>
      </c>
      <c r="C16" s="165" t="s">
        <v>39</v>
      </c>
      <c r="D16" s="165" t="s">
        <v>39</v>
      </c>
      <c r="E16" s="165" t="s">
        <v>39</v>
      </c>
      <c r="F16" s="166">
        <v>340</v>
      </c>
      <c r="G16" s="81"/>
      <c r="H16" s="96">
        <v>2017</v>
      </c>
      <c r="I16" s="165" t="s">
        <v>39</v>
      </c>
      <c r="J16" s="165" t="s">
        <v>39</v>
      </c>
      <c r="K16" s="165" t="s">
        <v>39</v>
      </c>
      <c r="L16" s="166">
        <v>295</v>
      </c>
      <c r="M16" s="30"/>
    </row>
    <row r="17" spans="1:13" ht="15" customHeight="1" x14ac:dyDescent="0.25">
      <c r="A17" s="140"/>
      <c r="B17" s="169"/>
      <c r="C17" s="80"/>
      <c r="D17" s="81"/>
      <c r="E17" s="81"/>
      <c r="F17" s="164"/>
      <c r="G17" s="81"/>
      <c r="H17" s="170"/>
      <c r="I17" s="81"/>
      <c r="J17" s="81"/>
      <c r="K17" s="81"/>
      <c r="L17" s="164"/>
      <c r="M17" s="30"/>
    </row>
    <row r="18" spans="1:13" x14ac:dyDescent="0.25">
      <c r="A18" s="140"/>
      <c r="B18" s="232" t="s">
        <v>193</v>
      </c>
      <c r="C18" s="228" t="s">
        <v>38</v>
      </c>
      <c r="D18" s="228"/>
      <c r="E18" s="228"/>
      <c r="F18" s="228"/>
      <c r="G18" s="81"/>
      <c r="H18" s="232" t="s">
        <v>193</v>
      </c>
      <c r="I18" s="228" t="s">
        <v>38</v>
      </c>
      <c r="J18" s="228"/>
      <c r="K18" s="228"/>
      <c r="L18" s="228"/>
      <c r="M18" s="30"/>
    </row>
    <row r="19" spans="1:13" ht="15" customHeight="1" x14ac:dyDescent="0.25">
      <c r="A19" s="140"/>
      <c r="B19" s="232"/>
      <c r="C19" s="229" t="s">
        <v>194</v>
      </c>
      <c r="D19" s="229"/>
      <c r="E19" s="228" t="s">
        <v>35</v>
      </c>
      <c r="F19" s="228"/>
      <c r="G19" s="81"/>
      <c r="H19" s="232"/>
      <c r="I19" s="229" t="s">
        <v>194</v>
      </c>
      <c r="J19" s="229"/>
      <c r="K19" s="228" t="s">
        <v>35</v>
      </c>
      <c r="L19" s="228"/>
      <c r="M19" s="30"/>
    </row>
    <row r="20" spans="1:13" x14ac:dyDescent="0.25">
      <c r="A20" s="140"/>
      <c r="B20" s="232"/>
      <c r="C20" s="229"/>
      <c r="D20" s="229"/>
      <c r="E20" s="228"/>
      <c r="F20" s="228"/>
      <c r="G20" s="81"/>
      <c r="H20" s="232"/>
      <c r="I20" s="229"/>
      <c r="J20" s="229"/>
      <c r="K20" s="228"/>
      <c r="L20" s="228"/>
      <c r="M20" s="30"/>
    </row>
    <row r="21" spans="1:13" x14ac:dyDescent="0.25">
      <c r="A21" s="140"/>
      <c r="B21" s="107">
        <v>2014</v>
      </c>
      <c r="C21" s="226">
        <v>600</v>
      </c>
      <c r="D21" s="227"/>
      <c r="E21" s="226">
        <v>85</v>
      </c>
      <c r="F21" s="227"/>
      <c r="G21" s="81"/>
      <c r="H21" s="107">
        <v>2014</v>
      </c>
      <c r="I21" s="226">
        <v>500</v>
      </c>
      <c r="J21" s="227"/>
      <c r="K21" s="226">
        <v>100</v>
      </c>
      <c r="L21" s="227"/>
      <c r="M21" s="30"/>
    </row>
    <row r="22" spans="1:13" x14ac:dyDescent="0.25">
      <c r="A22" s="140"/>
      <c r="B22" s="107">
        <v>2015</v>
      </c>
      <c r="C22" s="222">
        <v>595</v>
      </c>
      <c r="D22" s="223"/>
      <c r="E22" s="226">
        <v>90</v>
      </c>
      <c r="F22" s="227"/>
      <c r="G22" s="81"/>
      <c r="H22" s="107">
        <v>2015</v>
      </c>
      <c r="I22" s="222">
        <v>585</v>
      </c>
      <c r="J22" s="223"/>
      <c r="K22" s="226">
        <v>155</v>
      </c>
      <c r="L22" s="227"/>
      <c r="M22" s="30"/>
    </row>
    <row r="23" spans="1:13" x14ac:dyDescent="0.25">
      <c r="A23" s="140"/>
      <c r="B23" s="107">
        <v>2016</v>
      </c>
      <c r="C23" s="222">
        <v>600</v>
      </c>
      <c r="D23" s="223"/>
      <c r="E23" s="224">
        <v>90</v>
      </c>
      <c r="F23" s="225"/>
      <c r="G23" s="81"/>
      <c r="H23" s="107">
        <v>2016</v>
      </c>
      <c r="I23" s="222">
        <v>645</v>
      </c>
      <c r="J23" s="223"/>
      <c r="K23" s="224">
        <v>200</v>
      </c>
      <c r="L23" s="225"/>
      <c r="M23" s="30"/>
    </row>
    <row r="24" spans="1:13" x14ac:dyDescent="0.25">
      <c r="A24" s="140"/>
      <c r="B24" s="107">
        <v>2017</v>
      </c>
      <c r="C24" s="222">
        <v>595</v>
      </c>
      <c r="D24" s="223"/>
      <c r="E24" s="224">
        <v>85</v>
      </c>
      <c r="F24" s="225"/>
      <c r="G24" s="81"/>
      <c r="H24" s="107">
        <v>2017</v>
      </c>
      <c r="I24" s="222">
        <v>725</v>
      </c>
      <c r="J24" s="223"/>
      <c r="K24" s="224">
        <v>265</v>
      </c>
      <c r="L24" s="225"/>
      <c r="M24" s="30"/>
    </row>
    <row r="25" spans="1:13" x14ac:dyDescent="0.25">
      <c r="A25" s="140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30"/>
    </row>
    <row r="26" spans="1:13" x14ac:dyDescent="0.25">
      <c r="A26" s="133" t="s">
        <v>2</v>
      </c>
      <c r="B26" s="25" t="s">
        <v>195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30"/>
    </row>
    <row r="27" spans="1:13" ht="15.75" thickBot="1" x14ac:dyDescent="0.3">
      <c r="A27" s="131">
        <f>INDEX('Point Grid'!$C$8:$I$31,MATCH($A$1,'Point Grid'!$A$8:$A$31,0),MATCH(A26,'Point Grid'!$C$7:$I$7,0))</f>
        <v>2</v>
      </c>
      <c r="B27" s="25" t="s">
        <v>196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30"/>
    </row>
    <row r="28" spans="1:13" ht="15.75" thickBot="1" x14ac:dyDescent="0.3">
      <c r="A28" s="13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0"/>
    </row>
    <row r="29" spans="1:13" x14ac:dyDescent="0.25">
      <c r="A29" s="13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0"/>
    </row>
    <row r="30" spans="1:13" x14ac:dyDescent="0.25">
      <c r="A30" s="133" t="s">
        <v>3</v>
      </c>
      <c r="B30" s="25" t="s">
        <v>197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0"/>
    </row>
    <row r="31" spans="1:13" ht="15.75" thickBot="1" x14ac:dyDescent="0.3">
      <c r="A31" s="131">
        <f>INDEX('Point Grid'!$C$8:$I$31,MATCH($A$1,'Point Grid'!$A$8:$A$31,0),MATCH(A30,'Point Grid'!$C$7:$I$7,0))</f>
        <v>0.5</v>
      </c>
      <c r="B31" s="25" t="s">
        <v>198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0"/>
    </row>
    <row r="32" spans="1:13" ht="15.75" thickBot="1" x14ac:dyDescent="0.3">
      <c r="A32" s="13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30"/>
    </row>
    <row r="33" spans="1:13" x14ac:dyDescent="0.25">
      <c r="A33" s="140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0"/>
    </row>
    <row r="34" spans="1:13" x14ac:dyDescent="0.25">
      <c r="A34" s="133" t="s">
        <v>4</v>
      </c>
      <c r="B34" s="25" t="s">
        <v>199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30"/>
    </row>
    <row r="35" spans="1:13" ht="15.75" thickBot="1" x14ac:dyDescent="0.3">
      <c r="A35" s="131">
        <f>INDEX('Point Grid'!$C$8:$I$31,MATCH($A$1,'Point Grid'!$A$8:$A$31,0),MATCH(A34,'Point Grid'!$C$7:$I$7,0))</f>
        <v>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0"/>
    </row>
    <row r="36" spans="1:13" ht="15.75" thickBot="1" x14ac:dyDescent="0.3">
      <c r="A36" s="134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55"/>
    </row>
    <row r="37" spans="1:13" ht="15.75" thickBot="1" x14ac:dyDescent="0.3">
      <c r="A37" s="168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</sheetData>
  <mergeCells count="39">
    <mergeCell ref="L1:M1"/>
    <mergeCell ref="F10:F12"/>
    <mergeCell ref="E10:E12"/>
    <mergeCell ref="B8:F9"/>
    <mergeCell ref="B6:F7"/>
    <mergeCell ref="H6:L7"/>
    <mergeCell ref="H8:L9"/>
    <mergeCell ref="H10:H12"/>
    <mergeCell ref="C18:F18"/>
    <mergeCell ref="C19:D20"/>
    <mergeCell ref="E19:F20"/>
    <mergeCell ref="L10:L12"/>
    <mergeCell ref="B18:B20"/>
    <mergeCell ref="H18:H20"/>
    <mergeCell ref="D10:D12"/>
    <mergeCell ref="C10:C12"/>
    <mergeCell ref="I10:I12"/>
    <mergeCell ref="J10:J12"/>
    <mergeCell ref="K10:K12"/>
    <mergeCell ref="B10:B12"/>
    <mergeCell ref="I18:L18"/>
    <mergeCell ref="I19:J20"/>
    <mergeCell ref="K19:L20"/>
    <mergeCell ref="E24:F24"/>
    <mergeCell ref="E23:F23"/>
    <mergeCell ref="E22:F22"/>
    <mergeCell ref="E21:F21"/>
    <mergeCell ref="C24:D24"/>
    <mergeCell ref="C23:D23"/>
    <mergeCell ref="C22:D22"/>
    <mergeCell ref="C21:D21"/>
    <mergeCell ref="I24:J24"/>
    <mergeCell ref="K24:L24"/>
    <mergeCell ref="I21:J21"/>
    <mergeCell ref="K21:L21"/>
    <mergeCell ref="I22:J22"/>
    <mergeCell ref="K22:L22"/>
    <mergeCell ref="I23:J23"/>
    <mergeCell ref="K23:L23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29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10.285156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12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 t="s">
        <v>200</v>
      </c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3.25</v>
      </c>
      <c r="B4" s="25" t="s">
        <v>201</v>
      </c>
      <c r="C4" s="25"/>
      <c r="D4" s="25"/>
      <c r="E4" s="25"/>
      <c r="F4" s="25"/>
      <c r="G4" s="25"/>
      <c r="H4" s="25"/>
      <c r="I4" s="30"/>
    </row>
    <row r="5" spans="1:9" x14ac:dyDescent="0.25">
      <c r="A5" s="131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1"/>
      <c r="B6" s="25" t="s">
        <v>212</v>
      </c>
      <c r="C6" s="25"/>
      <c r="D6" s="25"/>
      <c r="E6" s="25"/>
      <c r="F6" s="25"/>
      <c r="G6" s="25"/>
      <c r="H6" s="25"/>
      <c r="I6" s="30"/>
    </row>
    <row r="7" spans="1:9" x14ac:dyDescent="0.25">
      <c r="A7" s="131"/>
      <c r="B7" s="25" t="s">
        <v>211</v>
      </c>
      <c r="C7" s="25"/>
      <c r="D7" s="25"/>
      <c r="E7" s="25"/>
      <c r="F7" s="25"/>
      <c r="G7" s="25"/>
      <c r="H7" s="25"/>
      <c r="I7" s="30"/>
    </row>
    <row r="8" spans="1:9" x14ac:dyDescent="0.25">
      <c r="A8" s="131"/>
      <c r="B8" s="25"/>
      <c r="C8" s="25"/>
      <c r="D8" s="25"/>
      <c r="E8" s="25"/>
      <c r="F8" s="25"/>
      <c r="G8" s="25"/>
      <c r="H8" s="25"/>
      <c r="I8" s="30"/>
    </row>
    <row r="9" spans="1:9" x14ac:dyDescent="0.25">
      <c r="A9" s="131"/>
      <c r="B9" s="25" t="s">
        <v>202</v>
      </c>
      <c r="C9" s="25"/>
      <c r="D9" s="25"/>
      <c r="E9" s="25"/>
      <c r="F9" s="25"/>
      <c r="G9" s="25"/>
      <c r="H9" s="25"/>
      <c r="I9" s="30"/>
    </row>
    <row r="10" spans="1:9" x14ac:dyDescent="0.25">
      <c r="A10" s="131"/>
      <c r="B10" s="25"/>
      <c r="C10" s="25"/>
      <c r="D10" s="25"/>
      <c r="E10" s="25"/>
      <c r="F10" s="25"/>
      <c r="G10" s="25"/>
      <c r="H10" s="25"/>
      <c r="I10" s="30"/>
    </row>
    <row r="11" spans="1:9" x14ac:dyDescent="0.25">
      <c r="A11" s="131"/>
      <c r="B11" s="226"/>
      <c r="C11" s="244"/>
      <c r="D11" s="244"/>
      <c r="E11" s="227"/>
      <c r="F11" s="173">
        <v>2017</v>
      </c>
      <c r="G11" s="173">
        <v>2016</v>
      </c>
      <c r="H11" s="25"/>
      <c r="I11" s="30"/>
    </row>
    <row r="12" spans="1:9" x14ac:dyDescent="0.25">
      <c r="A12" s="131"/>
      <c r="B12" s="220" t="s">
        <v>203</v>
      </c>
      <c r="C12" s="220"/>
      <c r="D12" s="220"/>
      <c r="E12" s="220"/>
      <c r="F12" s="172">
        <v>2400</v>
      </c>
      <c r="G12" s="172">
        <v>2500</v>
      </c>
      <c r="H12" s="25"/>
      <c r="I12" s="30"/>
    </row>
    <row r="13" spans="1:9" x14ac:dyDescent="0.25">
      <c r="A13" s="131"/>
      <c r="B13" s="220" t="s">
        <v>204</v>
      </c>
      <c r="C13" s="220"/>
      <c r="D13" s="220"/>
      <c r="E13" s="220"/>
      <c r="F13" s="172">
        <v>225</v>
      </c>
      <c r="G13" s="172">
        <v>192</v>
      </c>
      <c r="H13" s="25"/>
      <c r="I13" s="30"/>
    </row>
    <row r="14" spans="1:9" x14ac:dyDescent="0.25">
      <c r="A14" s="131"/>
      <c r="B14" s="220" t="s">
        <v>205</v>
      </c>
      <c r="C14" s="220"/>
      <c r="D14" s="220"/>
      <c r="E14" s="220"/>
      <c r="F14" s="172">
        <v>4500</v>
      </c>
      <c r="G14" s="172">
        <v>4400</v>
      </c>
      <c r="H14" s="25"/>
      <c r="I14" s="30"/>
    </row>
    <row r="15" spans="1:9" x14ac:dyDescent="0.25">
      <c r="A15" s="131"/>
      <c r="B15" s="220" t="s">
        <v>206</v>
      </c>
      <c r="C15" s="220"/>
      <c r="D15" s="220"/>
      <c r="E15" s="220"/>
      <c r="F15" s="172">
        <v>30</v>
      </c>
      <c r="G15" s="172">
        <v>10</v>
      </c>
      <c r="H15" s="25"/>
      <c r="I15" s="30"/>
    </row>
    <row r="16" spans="1:9" x14ac:dyDescent="0.25">
      <c r="A16" s="131"/>
      <c r="B16" s="220" t="s">
        <v>207</v>
      </c>
      <c r="C16" s="220"/>
      <c r="D16" s="220"/>
      <c r="E16" s="220"/>
      <c r="F16" s="172">
        <v>1000</v>
      </c>
      <c r="G16" s="172">
        <v>2000</v>
      </c>
      <c r="H16" s="25"/>
      <c r="I16" s="30"/>
    </row>
    <row r="17" spans="1:9" x14ac:dyDescent="0.25">
      <c r="A17" s="131"/>
      <c r="B17" s="220" t="s">
        <v>208</v>
      </c>
      <c r="C17" s="220"/>
      <c r="D17" s="220"/>
      <c r="E17" s="220"/>
      <c r="F17" s="172">
        <v>2600</v>
      </c>
      <c r="G17" s="172">
        <v>2800</v>
      </c>
      <c r="H17" s="25"/>
      <c r="I17" s="30"/>
    </row>
    <row r="18" spans="1:9" x14ac:dyDescent="0.25">
      <c r="A18" s="131"/>
      <c r="B18" s="220" t="s">
        <v>209</v>
      </c>
      <c r="C18" s="220"/>
      <c r="D18" s="220"/>
      <c r="E18" s="220"/>
      <c r="F18" s="172">
        <v>1125</v>
      </c>
      <c r="G18" s="172" t="s">
        <v>210</v>
      </c>
      <c r="H18" s="25"/>
      <c r="I18" s="30"/>
    </row>
    <row r="19" spans="1:9" x14ac:dyDescent="0.25">
      <c r="A19" s="132"/>
      <c r="B19" s="25"/>
      <c r="C19" s="25"/>
      <c r="D19" s="25"/>
      <c r="E19" s="25"/>
      <c r="F19" s="25"/>
      <c r="G19" s="25"/>
      <c r="H19" s="25"/>
      <c r="I19" s="30"/>
    </row>
    <row r="20" spans="1:9" x14ac:dyDescent="0.25">
      <c r="A20" s="133" t="s">
        <v>2</v>
      </c>
      <c r="B20" s="25" t="s">
        <v>213</v>
      </c>
      <c r="C20" s="25"/>
      <c r="D20" s="25"/>
      <c r="E20" s="25"/>
      <c r="F20" s="25"/>
      <c r="G20" s="25"/>
      <c r="H20" s="25"/>
      <c r="I20" s="30"/>
    </row>
    <row r="21" spans="1:9" ht="15.75" thickBot="1" x14ac:dyDescent="0.3">
      <c r="A21" s="131">
        <f>INDEX('Point Grid'!$C$8:$I$31,MATCH($A$1,'Point Grid'!$A$8:$A$31,0),MATCH(A20,'Point Grid'!$C$7:$I$7,0))</f>
        <v>2.5</v>
      </c>
      <c r="B21" s="36"/>
      <c r="C21" s="36"/>
      <c r="D21" s="36"/>
      <c r="E21" s="36"/>
      <c r="F21" s="36"/>
      <c r="G21" s="36"/>
      <c r="H21" s="36"/>
      <c r="I21" s="30"/>
    </row>
    <row r="22" spans="1:9" ht="15.75" thickBot="1" x14ac:dyDescent="0.3">
      <c r="A22" s="134"/>
      <c r="B22" s="25" t="s">
        <v>216</v>
      </c>
      <c r="C22" s="25"/>
      <c r="D22" s="25"/>
      <c r="E22" s="25"/>
      <c r="F22" s="25"/>
      <c r="G22" s="25"/>
      <c r="H22" s="25"/>
      <c r="I22" s="30"/>
    </row>
    <row r="23" spans="1:9" x14ac:dyDescent="0.25">
      <c r="A23" s="141"/>
      <c r="B23" s="36"/>
      <c r="C23" s="36"/>
      <c r="D23" s="36"/>
      <c r="E23" s="36"/>
      <c r="F23" s="36"/>
      <c r="G23" s="25"/>
      <c r="H23" s="25"/>
      <c r="I23" s="30"/>
    </row>
    <row r="24" spans="1:9" x14ac:dyDescent="0.25">
      <c r="A24" s="141"/>
      <c r="B24" s="25" t="s">
        <v>217</v>
      </c>
      <c r="C24" s="25"/>
      <c r="D24" s="25"/>
      <c r="E24" s="25"/>
      <c r="F24" s="25"/>
      <c r="G24" s="25"/>
      <c r="H24" s="25"/>
      <c r="I24" s="30"/>
    </row>
    <row r="25" spans="1:9" x14ac:dyDescent="0.25">
      <c r="A25" s="140"/>
      <c r="B25" s="25"/>
      <c r="C25" s="25"/>
      <c r="D25" s="25"/>
      <c r="E25" s="25"/>
      <c r="F25" s="25"/>
      <c r="G25" s="25"/>
      <c r="H25" s="25"/>
      <c r="I25" s="30"/>
    </row>
    <row r="26" spans="1:9" x14ac:dyDescent="0.25">
      <c r="A26" s="133" t="s">
        <v>3</v>
      </c>
      <c r="B26" s="25" t="s">
        <v>214</v>
      </c>
      <c r="C26" s="25"/>
      <c r="D26" s="25"/>
      <c r="E26" s="25"/>
      <c r="F26" s="25"/>
      <c r="G26" s="25"/>
      <c r="H26" s="25"/>
      <c r="I26" s="30"/>
    </row>
    <row r="27" spans="1:9" ht="15.75" thickBot="1" x14ac:dyDescent="0.3">
      <c r="A27" s="131">
        <f>INDEX('Point Grid'!$C$8:$I$31,MATCH($A$1,'Point Grid'!$A$8:$A$31,0),MATCH(A26,'Point Grid'!$C$7:$I$7,0))</f>
        <v>0.75</v>
      </c>
      <c r="B27" s="41" t="s">
        <v>215</v>
      </c>
      <c r="C27" s="25"/>
      <c r="D27" s="25"/>
      <c r="E27" s="25"/>
      <c r="F27" s="25"/>
      <c r="G27" s="25"/>
      <c r="H27" s="25"/>
      <c r="I27" s="30"/>
    </row>
    <row r="28" spans="1:9" ht="15.75" thickBot="1" x14ac:dyDescent="0.3">
      <c r="A28" s="134"/>
      <c r="B28" s="25"/>
      <c r="C28" s="25"/>
      <c r="D28" s="25"/>
      <c r="E28" s="25"/>
      <c r="F28" s="25"/>
      <c r="G28" s="25"/>
      <c r="H28" s="25"/>
      <c r="I28" s="30"/>
    </row>
    <row r="29" spans="1:9" ht="15.75" thickBot="1" x14ac:dyDescent="0.3">
      <c r="A29" s="138"/>
      <c r="B29" s="31"/>
      <c r="C29" s="31"/>
      <c r="D29" s="31"/>
      <c r="E29" s="31"/>
      <c r="F29" s="31"/>
      <c r="G29" s="31"/>
      <c r="H29" s="31"/>
      <c r="I29" s="32"/>
    </row>
  </sheetData>
  <mergeCells count="9">
    <mergeCell ref="B16:E16"/>
    <mergeCell ref="B17:E17"/>
    <mergeCell ref="B18:E18"/>
    <mergeCell ref="B11:E11"/>
    <mergeCell ref="H1:I1"/>
    <mergeCell ref="B12:E12"/>
    <mergeCell ref="B13:E13"/>
    <mergeCell ref="B14:E14"/>
    <mergeCell ref="B15:E15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31"/>
  <sheetViews>
    <sheetView workbookViewId="0"/>
  </sheetViews>
  <sheetFormatPr defaultColWidth="9.140625" defaultRowHeight="15" x14ac:dyDescent="0.25"/>
  <cols>
    <col min="1" max="1" width="8.7109375" style="139" customWidth="1"/>
    <col min="2" max="2" width="13.28515625" style="28" customWidth="1"/>
    <col min="3" max="9" width="10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13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6" t="s">
        <v>218</v>
      </c>
      <c r="C3" s="26"/>
      <c r="D3" s="26"/>
      <c r="E3" s="26"/>
      <c r="F3" s="26"/>
      <c r="G3" s="26"/>
      <c r="H3" s="26"/>
      <c r="I3" s="30"/>
    </row>
    <row r="4" spans="1:9" x14ac:dyDescent="0.25">
      <c r="A4" s="131">
        <f>INDEX('Point Grid'!B:B,MATCH($A$1,'Point Grid'!A:A,0))</f>
        <v>3.25</v>
      </c>
      <c r="B4" s="26" t="s">
        <v>219</v>
      </c>
      <c r="C4" s="26"/>
      <c r="D4" s="26"/>
      <c r="E4" s="26"/>
      <c r="F4" s="26"/>
      <c r="G4" s="26"/>
      <c r="H4" s="26"/>
      <c r="I4" s="30"/>
    </row>
    <row r="5" spans="1:9" x14ac:dyDescent="0.25">
      <c r="A5" s="142"/>
      <c r="B5" s="26" t="s">
        <v>220</v>
      </c>
      <c r="C5" s="26"/>
      <c r="D5" s="26"/>
      <c r="E5" s="26"/>
      <c r="F5" s="26"/>
      <c r="G5" s="26"/>
      <c r="H5" s="26"/>
      <c r="I5" s="30"/>
    </row>
    <row r="6" spans="1:9" x14ac:dyDescent="0.25">
      <c r="A6" s="142"/>
      <c r="B6" s="26"/>
      <c r="C6" s="26"/>
      <c r="D6" s="26"/>
      <c r="E6" s="26"/>
      <c r="F6" s="26"/>
      <c r="G6" s="26"/>
      <c r="H6" s="26"/>
      <c r="I6" s="30"/>
    </row>
    <row r="7" spans="1:9" x14ac:dyDescent="0.25">
      <c r="A7" s="142"/>
      <c r="B7" s="245" t="s">
        <v>221</v>
      </c>
      <c r="C7" s="245"/>
      <c r="D7" s="245"/>
      <c r="E7" s="246">
        <v>14000</v>
      </c>
      <c r="F7" s="246"/>
      <c r="G7" s="26"/>
      <c r="H7" s="26"/>
      <c r="I7" s="30"/>
    </row>
    <row r="8" spans="1:9" x14ac:dyDescent="0.25">
      <c r="A8" s="142"/>
      <c r="B8" s="245" t="s">
        <v>222</v>
      </c>
      <c r="C8" s="245"/>
      <c r="D8" s="245"/>
      <c r="E8" s="228" t="s">
        <v>223</v>
      </c>
      <c r="F8" s="228"/>
      <c r="G8" s="26"/>
      <c r="H8" s="26"/>
      <c r="I8" s="30"/>
    </row>
    <row r="9" spans="1:9" x14ac:dyDescent="0.25">
      <c r="A9" s="142"/>
      <c r="B9" s="245" t="s">
        <v>45</v>
      </c>
      <c r="C9" s="245"/>
      <c r="D9" s="245"/>
      <c r="E9" s="246">
        <v>100</v>
      </c>
      <c r="F9" s="246"/>
      <c r="G9" s="26"/>
      <c r="H9" s="26"/>
      <c r="I9" s="30"/>
    </row>
    <row r="10" spans="1:9" x14ac:dyDescent="0.25">
      <c r="A10" s="142"/>
      <c r="B10" s="245" t="s">
        <v>46</v>
      </c>
      <c r="C10" s="245"/>
      <c r="D10" s="245"/>
      <c r="E10" s="246">
        <v>500</v>
      </c>
      <c r="F10" s="246"/>
      <c r="G10" s="26"/>
      <c r="H10" s="26"/>
      <c r="I10" s="30"/>
    </row>
    <row r="11" spans="1:9" x14ac:dyDescent="0.25">
      <c r="A11" s="142"/>
      <c r="B11" s="245" t="s">
        <v>47</v>
      </c>
      <c r="C11" s="245"/>
      <c r="D11" s="245"/>
      <c r="E11" s="246">
        <v>1600</v>
      </c>
      <c r="F11" s="246"/>
      <c r="G11" s="26"/>
      <c r="H11" s="26"/>
      <c r="I11" s="30"/>
    </row>
    <row r="12" spans="1:9" x14ac:dyDescent="0.25">
      <c r="A12" s="142"/>
      <c r="B12" s="245" t="s">
        <v>48</v>
      </c>
      <c r="C12" s="245"/>
      <c r="D12" s="245"/>
      <c r="E12" s="246">
        <v>400</v>
      </c>
      <c r="F12" s="246"/>
      <c r="G12" s="26"/>
      <c r="H12" s="26"/>
      <c r="I12" s="30"/>
    </row>
    <row r="13" spans="1:9" x14ac:dyDescent="0.25">
      <c r="A13" s="142"/>
      <c r="B13" s="245" t="s">
        <v>224</v>
      </c>
      <c r="C13" s="245"/>
      <c r="D13" s="245"/>
      <c r="E13" s="246">
        <v>2500</v>
      </c>
      <c r="F13" s="246"/>
      <c r="G13" s="26"/>
      <c r="H13" s="26"/>
      <c r="I13" s="30"/>
    </row>
    <row r="14" spans="1:9" x14ac:dyDescent="0.25">
      <c r="A14" s="142"/>
      <c r="B14" s="26"/>
      <c r="C14" s="26"/>
      <c r="D14" s="39"/>
      <c r="E14" s="26"/>
      <c r="F14" s="26"/>
      <c r="G14" s="26"/>
      <c r="H14" s="26"/>
      <c r="I14" s="30"/>
    </row>
    <row r="15" spans="1:9" x14ac:dyDescent="0.25">
      <c r="A15" s="142"/>
      <c r="B15" s="247"/>
      <c r="C15" s="247"/>
      <c r="D15" s="247"/>
      <c r="E15" s="246" t="s">
        <v>225</v>
      </c>
      <c r="F15" s="246"/>
      <c r="G15" s="26"/>
      <c r="H15" s="26"/>
      <c r="I15" s="30"/>
    </row>
    <row r="16" spans="1:9" x14ac:dyDescent="0.25">
      <c r="A16" s="132"/>
      <c r="B16" s="245" t="s">
        <v>226</v>
      </c>
      <c r="C16" s="245"/>
      <c r="D16" s="245"/>
      <c r="E16" s="246">
        <v>60000</v>
      </c>
      <c r="F16" s="246"/>
      <c r="G16" s="26"/>
      <c r="H16" s="26"/>
      <c r="I16" s="30"/>
    </row>
    <row r="17" spans="1:9" x14ac:dyDescent="0.25">
      <c r="A17" s="132"/>
      <c r="B17" s="245" t="s">
        <v>227</v>
      </c>
      <c r="C17" s="245"/>
      <c r="D17" s="245"/>
      <c r="E17" s="246">
        <v>24000</v>
      </c>
      <c r="F17" s="246"/>
      <c r="G17" s="26"/>
      <c r="H17" s="26"/>
      <c r="I17" s="35"/>
    </row>
    <row r="18" spans="1:9" x14ac:dyDescent="0.25">
      <c r="A18" s="132"/>
      <c r="B18" s="245" t="s">
        <v>228</v>
      </c>
      <c r="C18" s="245"/>
      <c r="D18" s="245"/>
      <c r="E18" s="246">
        <v>36000</v>
      </c>
      <c r="F18" s="246"/>
      <c r="G18" s="26"/>
      <c r="H18" s="26"/>
      <c r="I18" s="35"/>
    </row>
    <row r="19" spans="1:9" x14ac:dyDescent="0.25">
      <c r="A19" s="132"/>
      <c r="B19" s="26"/>
      <c r="C19" s="26"/>
      <c r="D19" s="26"/>
      <c r="E19" s="26"/>
      <c r="F19" s="26"/>
      <c r="G19" s="26"/>
      <c r="H19" s="26"/>
      <c r="I19" s="35"/>
    </row>
    <row r="20" spans="1:9" x14ac:dyDescent="0.25">
      <c r="A20" s="133" t="s">
        <v>2</v>
      </c>
      <c r="B20" s="26" t="s">
        <v>229</v>
      </c>
      <c r="C20" s="26"/>
      <c r="D20" s="26"/>
      <c r="E20" s="26"/>
      <c r="F20" s="26"/>
      <c r="G20" s="26"/>
      <c r="H20" s="26"/>
      <c r="I20" s="35"/>
    </row>
    <row r="21" spans="1:9" ht="15.75" thickBot="1" x14ac:dyDescent="0.3">
      <c r="A21" s="131">
        <f>INDEX('Point Grid'!$C$8:$I$31,MATCH($A$1,'Point Grid'!$A$8:$A$31,0),MATCH(A20,'Point Grid'!$C$7:$I$7,0))</f>
        <v>0.75</v>
      </c>
      <c r="B21" s="26" t="s">
        <v>230</v>
      </c>
      <c r="C21" s="26"/>
      <c r="D21" s="26"/>
      <c r="E21" s="26"/>
      <c r="F21" s="26"/>
      <c r="G21" s="26"/>
      <c r="H21" s="26"/>
      <c r="I21" s="35"/>
    </row>
    <row r="22" spans="1:9" ht="15.75" thickBot="1" x14ac:dyDescent="0.3">
      <c r="A22" s="134"/>
      <c r="B22" s="26" t="s">
        <v>231</v>
      </c>
      <c r="C22" s="26"/>
      <c r="D22" s="26"/>
      <c r="E22" s="26"/>
      <c r="F22" s="26"/>
      <c r="G22" s="26"/>
      <c r="H22" s="26"/>
      <c r="I22" s="35"/>
    </row>
    <row r="23" spans="1:9" x14ac:dyDescent="0.25">
      <c r="A23" s="132"/>
      <c r="B23" s="26"/>
      <c r="C23" s="26"/>
      <c r="D23" s="26"/>
      <c r="E23" s="26"/>
      <c r="F23" s="26"/>
      <c r="G23" s="26"/>
      <c r="H23" s="26"/>
      <c r="I23" s="35"/>
    </row>
    <row r="24" spans="1:9" x14ac:dyDescent="0.25">
      <c r="A24" s="133" t="s">
        <v>3</v>
      </c>
      <c r="B24" s="26" t="s">
        <v>232</v>
      </c>
      <c r="C24" s="26"/>
      <c r="D24" s="26"/>
      <c r="E24" s="26"/>
      <c r="F24" s="26"/>
      <c r="G24" s="26"/>
      <c r="H24" s="26"/>
      <c r="I24" s="35"/>
    </row>
    <row r="25" spans="1:9" ht="15.75" thickBot="1" x14ac:dyDescent="0.3">
      <c r="A25" s="131">
        <f>INDEX('Point Grid'!$C$8:$I$31,MATCH($A$1,'Point Grid'!$A$8:$A$31,0),MATCH(A24,'Point Grid'!$C$7:$I$7,0))</f>
        <v>0.5</v>
      </c>
      <c r="B25" s="26" t="s">
        <v>233</v>
      </c>
      <c r="C25" s="26"/>
      <c r="D25" s="26"/>
      <c r="E25" s="26"/>
      <c r="F25" s="26"/>
      <c r="G25" s="26"/>
      <c r="H25" s="26"/>
      <c r="I25" s="30"/>
    </row>
    <row r="26" spans="1:9" ht="15.75" thickBot="1" x14ac:dyDescent="0.3">
      <c r="A26" s="134"/>
      <c r="B26" s="26"/>
      <c r="C26" s="26"/>
      <c r="D26" s="26"/>
      <c r="E26" s="26"/>
      <c r="F26" s="26"/>
      <c r="G26" s="26"/>
      <c r="H26" s="26"/>
      <c r="I26" s="30"/>
    </row>
    <row r="27" spans="1:9" x14ac:dyDescent="0.25">
      <c r="A27" s="142"/>
      <c r="B27" s="26"/>
      <c r="C27" s="26"/>
      <c r="D27" s="26"/>
      <c r="E27" s="26"/>
      <c r="F27" s="26"/>
      <c r="G27" s="26"/>
      <c r="H27" s="26"/>
      <c r="I27" s="30"/>
    </row>
    <row r="28" spans="1:9" x14ac:dyDescent="0.25">
      <c r="A28" s="133" t="s">
        <v>4</v>
      </c>
      <c r="B28" s="26" t="s">
        <v>234</v>
      </c>
      <c r="C28" s="26"/>
      <c r="D28" s="26"/>
      <c r="E28" s="26"/>
      <c r="F28" s="26"/>
      <c r="G28" s="26"/>
      <c r="H28" s="26"/>
      <c r="I28" s="30"/>
    </row>
    <row r="29" spans="1:9" ht="15.75" thickBot="1" x14ac:dyDescent="0.3">
      <c r="A29" s="131">
        <f>INDEX('Point Grid'!$C$8:$I$31,MATCH($A$1,'Point Grid'!$A$8:$A$31,0),MATCH(A28,'Point Grid'!$C$7:$I$7,0))</f>
        <v>2</v>
      </c>
      <c r="B29" s="26" t="s">
        <v>235</v>
      </c>
      <c r="C29" s="26"/>
      <c r="D29" s="26"/>
      <c r="E29" s="26"/>
      <c r="F29" s="26"/>
      <c r="G29" s="26"/>
      <c r="H29" s="26"/>
      <c r="I29" s="30"/>
    </row>
    <row r="30" spans="1:9" ht="15.75" thickBot="1" x14ac:dyDescent="0.3">
      <c r="A30" s="134"/>
      <c r="B30" s="26" t="s">
        <v>236</v>
      </c>
      <c r="C30" s="26"/>
      <c r="D30" s="26"/>
      <c r="E30" s="26"/>
      <c r="F30" s="26"/>
      <c r="G30" s="26"/>
      <c r="H30" s="26"/>
      <c r="I30" s="30"/>
    </row>
    <row r="31" spans="1:9" ht="15.75" thickBot="1" x14ac:dyDescent="0.3">
      <c r="A31" s="138"/>
      <c r="B31" s="31"/>
      <c r="C31" s="31"/>
      <c r="D31" s="31"/>
      <c r="E31" s="31"/>
      <c r="F31" s="31"/>
      <c r="G31" s="31"/>
      <c r="H31" s="31"/>
      <c r="I31" s="32"/>
    </row>
  </sheetData>
  <mergeCells count="23">
    <mergeCell ref="H1:I1"/>
    <mergeCell ref="B7:D7"/>
    <mergeCell ref="B8:D8"/>
    <mergeCell ref="B9:D9"/>
    <mergeCell ref="B10:D10"/>
    <mergeCell ref="B11:D11"/>
    <mergeCell ref="B12:D12"/>
    <mergeCell ref="B13:D13"/>
    <mergeCell ref="E7:F7"/>
    <mergeCell ref="E8:F8"/>
    <mergeCell ref="E9:F9"/>
    <mergeCell ref="E10:F10"/>
    <mergeCell ref="E11:F11"/>
    <mergeCell ref="E12:F12"/>
    <mergeCell ref="E13:F13"/>
    <mergeCell ref="B18:D18"/>
    <mergeCell ref="E18:F18"/>
    <mergeCell ref="B15:D15"/>
    <mergeCell ref="E15:F15"/>
    <mergeCell ref="B16:D16"/>
    <mergeCell ref="E16:F16"/>
    <mergeCell ref="B17:D17"/>
    <mergeCell ref="E17:F17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E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46"/>
  <sheetViews>
    <sheetView workbookViewId="0"/>
  </sheetViews>
  <sheetFormatPr defaultColWidth="9.140625" defaultRowHeight="15" x14ac:dyDescent="0.25"/>
  <cols>
    <col min="1" max="1" width="8.7109375" style="139" customWidth="1"/>
    <col min="2" max="2" width="13.42578125" style="28" customWidth="1"/>
    <col min="3" max="9" width="10.85546875" style="28" customWidth="1"/>
    <col min="10" max="16384" width="9.140625" style="28"/>
  </cols>
  <sheetData>
    <row r="1" spans="1:19" x14ac:dyDescent="0.25">
      <c r="A1" s="136">
        <v>14</v>
      </c>
      <c r="B1" s="42" t="s">
        <v>12</v>
      </c>
      <c r="C1" s="27"/>
      <c r="D1" s="27"/>
      <c r="E1" s="27"/>
      <c r="F1" s="36"/>
      <c r="G1" s="36"/>
      <c r="H1" s="216" t="s">
        <v>29</v>
      </c>
      <c r="I1" s="218"/>
    </row>
    <row r="2" spans="1:1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19" x14ac:dyDescent="0.25">
      <c r="A3" s="137" t="s">
        <v>13</v>
      </c>
      <c r="B3" s="25" t="s">
        <v>249</v>
      </c>
      <c r="C3" s="25"/>
      <c r="D3" s="25"/>
      <c r="E3" s="25"/>
      <c r="F3" s="25"/>
      <c r="G3" s="25"/>
      <c r="H3" s="25"/>
      <c r="I3" s="30"/>
    </row>
    <row r="4" spans="1:19" x14ac:dyDescent="0.25">
      <c r="A4" s="131">
        <f>INDEX('Point Grid'!B:B,MATCH($A$1,'Point Grid'!A:A,0))</f>
        <v>4.25</v>
      </c>
      <c r="B4" s="25" t="s">
        <v>250</v>
      </c>
      <c r="C4" s="25"/>
      <c r="D4" s="25"/>
      <c r="E4" s="25"/>
      <c r="F4" s="25"/>
      <c r="G4" s="25"/>
      <c r="H4" s="25"/>
      <c r="I4" s="30"/>
    </row>
    <row r="5" spans="1:19" x14ac:dyDescent="0.25">
      <c r="A5" s="132"/>
      <c r="B5" s="59"/>
      <c r="C5" s="25"/>
      <c r="D5" s="25"/>
      <c r="E5" s="25"/>
      <c r="F5" s="25"/>
      <c r="G5" s="25"/>
      <c r="H5" s="25"/>
      <c r="I5" s="30"/>
    </row>
    <row r="6" spans="1:19" x14ac:dyDescent="0.25">
      <c r="A6" s="140"/>
      <c r="B6" s="59"/>
      <c r="C6" s="25"/>
      <c r="D6" s="25"/>
      <c r="E6" s="25"/>
      <c r="F6" s="25"/>
      <c r="G6" s="25"/>
      <c r="H6" s="25"/>
      <c r="I6" s="30"/>
    </row>
    <row r="7" spans="1:19" x14ac:dyDescent="0.25">
      <c r="A7" s="140"/>
      <c r="B7" s="36"/>
      <c r="C7" s="36"/>
      <c r="D7" s="36"/>
      <c r="E7" s="36"/>
      <c r="F7" s="228" t="s">
        <v>248</v>
      </c>
      <c r="G7" s="228"/>
      <c r="H7" s="228"/>
      <c r="I7" s="30"/>
    </row>
    <row r="8" spans="1:19" x14ac:dyDescent="0.25">
      <c r="A8" s="140"/>
      <c r="B8" s="228" t="s">
        <v>243</v>
      </c>
      <c r="C8" s="228"/>
      <c r="D8" s="228"/>
      <c r="E8" s="228"/>
      <c r="F8" s="89">
        <v>2015</v>
      </c>
      <c r="G8" s="89">
        <v>2016</v>
      </c>
      <c r="H8" s="89">
        <v>2017</v>
      </c>
      <c r="I8" s="84"/>
    </row>
    <row r="9" spans="1:19" x14ac:dyDescent="0.25">
      <c r="A9" s="140"/>
      <c r="B9" s="249" t="s">
        <v>43</v>
      </c>
      <c r="C9" s="249"/>
      <c r="D9" s="249"/>
      <c r="E9" s="249"/>
      <c r="F9" s="210">
        <v>2725</v>
      </c>
      <c r="G9" s="210">
        <v>2340</v>
      </c>
      <c r="H9" s="210">
        <v>2500</v>
      </c>
      <c r="I9" s="84"/>
    </row>
    <row r="10" spans="1:19" x14ac:dyDescent="0.25">
      <c r="A10" s="140"/>
      <c r="B10" s="249" t="s">
        <v>244</v>
      </c>
      <c r="C10" s="249"/>
      <c r="D10" s="249"/>
      <c r="E10" s="249"/>
      <c r="F10" s="180">
        <v>1660</v>
      </c>
      <c r="G10" s="180">
        <v>2065</v>
      </c>
      <c r="H10" s="180">
        <v>2420</v>
      </c>
      <c r="I10" s="84"/>
    </row>
    <row r="11" spans="1:19" x14ac:dyDescent="0.25">
      <c r="A11" s="140"/>
      <c r="B11" s="249" t="s">
        <v>245</v>
      </c>
      <c r="C11" s="249"/>
      <c r="D11" s="249"/>
      <c r="E11" s="249"/>
      <c r="F11" s="211">
        <v>450</v>
      </c>
      <c r="G11" s="211">
        <v>425</v>
      </c>
      <c r="H11" s="211">
        <v>510</v>
      </c>
      <c r="I11" s="84"/>
    </row>
    <row r="12" spans="1:19" ht="15" customHeight="1" x14ac:dyDescent="0.25">
      <c r="A12" s="140"/>
      <c r="B12" s="249" t="s">
        <v>246</v>
      </c>
      <c r="C12" s="249"/>
      <c r="D12" s="249"/>
      <c r="E12" s="249"/>
      <c r="F12" s="211">
        <v>1410</v>
      </c>
      <c r="G12" s="211">
        <v>1330</v>
      </c>
      <c r="H12" s="211">
        <v>1280</v>
      </c>
      <c r="I12" s="84"/>
      <c r="M12" s="88"/>
      <c r="N12" s="88"/>
      <c r="O12" s="88"/>
      <c r="P12" s="88"/>
      <c r="Q12" s="88"/>
      <c r="R12" s="88"/>
      <c r="S12" s="88"/>
    </row>
    <row r="13" spans="1:19" ht="15" customHeight="1" x14ac:dyDescent="0.25">
      <c r="A13" s="140"/>
      <c r="B13" s="249" t="s">
        <v>247</v>
      </c>
      <c r="C13" s="249"/>
      <c r="D13" s="249"/>
      <c r="E13" s="249"/>
      <c r="F13" s="211">
        <v>585</v>
      </c>
      <c r="G13" s="211">
        <v>540</v>
      </c>
      <c r="H13" s="211">
        <v>576</v>
      </c>
      <c r="I13" s="84"/>
      <c r="M13" s="88"/>
      <c r="N13" s="88"/>
      <c r="O13" s="88"/>
      <c r="P13" s="88"/>
      <c r="Q13" s="88"/>
      <c r="R13" s="88"/>
      <c r="S13" s="88"/>
    </row>
    <row r="14" spans="1:19" ht="15" customHeight="1" x14ac:dyDescent="0.25">
      <c r="A14" s="140"/>
      <c r="B14" s="171"/>
      <c r="C14" s="176"/>
      <c r="D14" s="176"/>
      <c r="E14" s="176"/>
      <c r="F14" s="176"/>
      <c r="G14" s="176"/>
      <c r="H14" s="176"/>
      <c r="I14" s="84"/>
      <c r="M14" s="88"/>
      <c r="N14" s="88"/>
      <c r="O14" s="88"/>
      <c r="P14" s="88"/>
      <c r="Q14" s="88"/>
      <c r="R14" s="88"/>
      <c r="S14" s="88"/>
    </row>
    <row r="15" spans="1:19" ht="15" customHeight="1" x14ac:dyDescent="0.25">
      <c r="A15" s="140"/>
      <c r="B15" s="248" t="s">
        <v>251</v>
      </c>
      <c r="C15" s="248"/>
      <c r="D15" s="248"/>
      <c r="E15" s="248"/>
      <c r="F15" s="248"/>
      <c r="G15" s="248"/>
      <c r="H15" s="248"/>
      <c r="I15" s="84"/>
      <c r="M15" s="88"/>
      <c r="N15" s="88"/>
      <c r="O15" s="88"/>
      <c r="P15" s="88"/>
      <c r="Q15" s="88"/>
      <c r="R15" s="88"/>
      <c r="S15" s="88"/>
    </row>
    <row r="16" spans="1:19" ht="15" customHeight="1" x14ac:dyDescent="0.25">
      <c r="A16" s="140"/>
      <c r="B16" s="250" t="s">
        <v>252</v>
      </c>
      <c r="C16" s="251"/>
      <c r="D16" s="256" t="s">
        <v>254</v>
      </c>
      <c r="E16" s="256"/>
      <c r="F16" s="256"/>
      <c r="G16" s="248" t="s">
        <v>253</v>
      </c>
      <c r="H16" s="248"/>
      <c r="I16" s="84"/>
    </row>
    <row r="17" spans="1:9" x14ac:dyDescent="0.25">
      <c r="A17" s="140"/>
      <c r="B17" s="252"/>
      <c r="C17" s="253"/>
      <c r="D17" s="256"/>
      <c r="E17" s="256"/>
      <c r="F17" s="256"/>
      <c r="G17" s="248"/>
      <c r="H17" s="248"/>
      <c r="I17" s="84"/>
    </row>
    <row r="18" spans="1:9" x14ac:dyDescent="0.25">
      <c r="A18" s="132"/>
      <c r="B18" s="252"/>
      <c r="C18" s="253"/>
      <c r="D18" s="256"/>
      <c r="E18" s="256"/>
      <c r="F18" s="256"/>
      <c r="G18" s="248"/>
      <c r="H18" s="248"/>
      <c r="I18" s="84"/>
    </row>
    <row r="19" spans="1:9" x14ac:dyDescent="0.25">
      <c r="A19" s="132"/>
      <c r="B19" s="252"/>
      <c r="C19" s="253"/>
      <c r="D19" s="256"/>
      <c r="E19" s="256"/>
      <c r="F19" s="256"/>
      <c r="G19" s="248"/>
      <c r="H19" s="248"/>
      <c r="I19" s="84"/>
    </row>
    <row r="20" spans="1:9" x14ac:dyDescent="0.25">
      <c r="A20" s="132"/>
      <c r="B20" s="254"/>
      <c r="C20" s="255"/>
      <c r="D20" s="89">
        <v>2015</v>
      </c>
      <c r="E20" s="89">
        <v>2016</v>
      </c>
      <c r="F20" s="89">
        <v>2017</v>
      </c>
      <c r="G20" s="181" t="s">
        <v>256</v>
      </c>
      <c r="H20" s="89" t="s">
        <v>257</v>
      </c>
      <c r="I20" s="84"/>
    </row>
    <row r="21" spans="1:9" x14ac:dyDescent="0.25">
      <c r="A21" s="132"/>
      <c r="B21" s="259" t="s">
        <v>255</v>
      </c>
      <c r="C21" s="260"/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84"/>
    </row>
    <row r="22" spans="1:9" x14ac:dyDescent="0.25">
      <c r="A22" s="132"/>
      <c r="B22" s="259">
        <v>2015</v>
      </c>
      <c r="C22" s="260"/>
      <c r="D22" s="183">
        <v>1781</v>
      </c>
      <c r="E22" s="183">
        <v>2114</v>
      </c>
      <c r="F22" s="183">
        <v>2131</v>
      </c>
      <c r="G22" s="183">
        <v>17</v>
      </c>
      <c r="H22" s="183">
        <v>350</v>
      </c>
      <c r="I22" s="84"/>
    </row>
    <row r="23" spans="1:9" x14ac:dyDescent="0.25">
      <c r="A23" s="132"/>
      <c r="B23" s="259">
        <v>2016</v>
      </c>
      <c r="C23" s="260"/>
      <c r="D23" s="183"/>
      <c r="E23" s="183">
        <v>1181</v>
      </c>
      <c r="F23" s="183">
        <v>1546</v>
      </c>
      <c r="G23" s="183">
        <v>366</v>
      </c>
      <c r="H23" s="85" t="s">
        <v>41</v>
      </c>
      <c r="I23" s="84"/>
    </row>
    <row r="24" spans="1:9" x14ac:dyDescent="0.25">
      <c r="A24" s="132"/>
      <c r="B24" s="261">
        <v>2017</v>
      </c>
      <c r="C24" s="262"/>
      <c r="D24" s="185"/>
      <c r="E24" s="184"/>
      <c r="F24" s="184">
        <v>1307</v>
      </c>
      <c r="G24" s="182" t="s">
        <v>41</v>
      </c>
      <c r="H24" s="182" t="s">
        <v>41</v>
      </c>
      <c r="I24" s="30"/>
    </row>
    <row r="25" spans="1:9" x14ac:dyDescent="0.25">
      <c r="A25" s="132"/>
      <c r="B25" s="60"/>
      <c r="C25" s="60"/>
      <c r="D25" s="60"/>
      <c r="E25" s="257" t="s">
        <v>42</v>
      </c>
      <c r="F25" s="258"/>
      <c r="G25" s="186">
        <v>383</v>
      </c>
      <c r="H25" s="186">
        <v>350</v>
      </c>
      <c r="I25" s="30"/>
    </row>
    <row r="26" spans="1:9" x14ac:dyDescent="0.25">
      <c r="A26" s="132"/>
      <c r="B26" s="60"/>
      <c r="C26" s="60"/>
      <c r="D26" s="60"/>
      <c r="E26" s="179"/>
      <c r="F26" s="179"/>
      <c r="G26" s="179"/>
      <c r="H26" s="179"/>
      <c r="I26" s="30"/>
    </row>
    <row r="27" spans="1:9" x14ac:dyDescent="0.25">
      <c r="A27" s="133" t="s">
        <v>2</v>
      </c>
      <c r="B27" s="58" t="s">
        <v>237</v>
      </c>
      <c r="C27" s="58"/>
      <c r="D27" s="58"/>
      <c r="E27" s="58"/>
      <c r="F27" s="58"/>
      <c r="G27" s="58"/>
      <c r="H27" s="58"/>
      <c r="I27" s="30"/>
    </row>
    <row r="28" spans="1:9" ht="15.75" thickBot="1" x14ac:dyDescent="0.3">
      <c r="A28" s="131">
        <f>INDEX('Point Grid'!$C$8:$I$31,MATCH($A$1,'Point Grid'!$A$8:$A$31,0),MATCH(A27,'Point Grid'!$C$7:$I$7,0))</f>
        <v>0.5</v>
      </c>
      <c r="B28" s="58"/>
      <c r="C28" s="58"/>
      <c r="D28" s="58"/>
      <c r="E28" s="58"/>
      <c r="F28" s="58"/>
      <c r="G28" s="58"/>
      <c r="H28" s="58"/>
      <c r="I28" s="30"/>
    </row>
    <row r="29" spans="1:9" ht="15.75" thickBot="1" x14ac:dyDescent="0.3">
      <c r="A29" s="134"/>
      <c r="B29" s="58"/>
      <c r="C29" s="58"/>
      <c r="D29" s="58"/>
      <c r="E29" s="58"/>
      <c r="F29" s="58"/>
      <c r="G29" s="58"/>
      <c r="H29" s="58"/>
      <c r="I29" s="30"/>
    </row>
    <row r="30" spans="1:9" x14ac:dyDescent="0.25">
      <c r="A30" s="140"/>
      <c r="B30" s="58"/>
      <c r="C30" s="58"/>
      <c r="D30" s="58"/>
      <c r="E30" s="58"/>
      <c r="F30" s="58"/>
      <c r="G30" s="58"/>
      <c r="H30" s="58"/>
      <c r="I30" s="30"/>
    </row>
    <row r="31" spans="1:9" x14ac:dyDescent="0.25">
      <c r="A31" s="133" t="s">
        <v>3</v>
      </c>
      <c r="B31" s="58" t="s">
        <v>238</v>
      </c>
      <c r="C31" s="58"/>
      <c r="D31" s="58"/>
      <c r="E31" s="58"/>
      <c r="F31" s="58"/>
      <c r="G31" s="58"/>
      <c r="H31" s="58"/>
      <c r="I31" s="30"/>
    </row>
    <row r="32" spans="1:9" ht="15.75" thickBot="1" x14ac:dyDescent="0.3">
      <c r="A32" s="131">
        <f>INDEX('Point Grid'!$C$8:$I$31,MATCH($A$1,'Point Grid'!$A$8:$A$31,0),MATCH(A31,'Point Grid'!$C$7:$I$7,0))</f>
        <v>0.5</v>
      </c>
      <c r="B32" s="58"/>
      <c r="C32" s="58"/>
      <c r="D32" s="58"/>
      <c r="E32" s="58"/>
      <c r="F32" s="58"/>
      <c r="G32" s="58"/>
      <c r="H32" s="58"/>
      <c r="I32" s="30"/>
    </row>
    <row r="33" spans="1:9" ht="15.75" thickBot="1" x14ac:dyDescent="0.3">
      <c r="A33" s="134"/>
      <c r="B33" s="58"/>
      <c r="C33" s="58"/>
      <c r="D33" s="58"/>
      <c r="E33" s="58"/>
      <c r="F33" s="58"/>
      <c r="G33" s="58"/>
      <c r="H33" s="58"/>
      <c r="I33" s="30"/>
    </row>
    <row r="34" spans="1:9" x14ac:dyDescent="0.25">
      <c r="A34" s="132"/>
      <c r="B34" s="58"/>
      <c r="C34" s="58"/>
      <c r="D34" s="58"/>
      <c r="E34" s="58"/>
      <c r="F34" s="58"/>
      <c r="G34" s="58"/>
      <c r="H34" s="58"/>
      <c r="I34" s="30"/>
    </row>
    <row r="35" spans="1:9" x14ac:dyDescent="0.25">
      <c r="A35" s="133" t="s">
        <v>4</v>
      </c>
      <c r="B35" s="58" t="s">
        <v>239</v>
      </c>
      <c r="C35" s="58"/>
      <c r="D35" s="58"/>
      <c r="E35" s="58"/>
      <c r="F35" s="58"/>
      <c r="G35" s="58"/>
      <c r="H35" s="58"/>
      <c r="I35" s="30"/>
    </row>
    <row r="36" spans="1:9" ht="15.75" thickBot="1" x14ac:dyDescent="0.3">
      <c r="A36" s="131">
        <f>INDEX('Point Grid'!$C$8:$I$31,MATCH($A$1,'Point Grid'!$A$8:$A$31,0),MATCH(A35,'Point Grid'!$C$7:$I$7,0))</f>
        <v>0.5</v>
      </c>
      <c r="B36" s="58"/>
      <c r="C36" s="58"/>
      <c r="D36" s="58"/>
      <c r="E36" s="58"/>
      <c r="F36" s="58"/>
      <c r="G36" s="58"/>
      <c r="H36" s="58"/>
      <c r="I36" s="30"/>
    </row>
    <row r="37" spans="1:9" ht="15.75" thickBot="1" x14ac:dyDescent="0.3">
      <c r="A37" s="134"/>
      <c r="B37" s="58"/>
      <c r="C37" s="58"/>
      <c r="D37" s="58"/>
      <c r="E37" s="58"/>
      <c r="F37" s="58"/>
      <c r="G37" s="58"/>
      <c r="H37" s="58"/>
      <c r="I37" s="30"/>
    </row>
    <row r="38" spans="1:9" x14ac:dyDescent="0.25">
      <c r="A38" s="132"/>
      <c r="B38" s="58"/>
      <c r="C38" s="58"/>
      <c r="D38" s="58"/>
      <c r="E38" s="58"/>
      <c r="F38" s="58"/>
      <c r="G38" s="58"/>
      <c r="H38" s="58"/>
      <c r="I38" s="30"/>
    </row>
    <row r="39" spans="1:9" x14ac:dyDescent="0.25">
      <c r="A39" s="133" t="s">
        <v>5</v>
      </c>
      <c r="B39" s="58" t="s">
        <v>240</v>
      </c>
      <c r="C39" s="58"/>
      <c r="D39" s="58"/>
      <c r="E39" s="58"/>
      <c r="F39" s="58"/>
      <c r="G39" s="58"/>
      <c r="H39" s="58"/>
      <c r="I39" s="30"/>
    </row>
    <row r="40" spans="1:9" ht="15.75" thickBot="1" x14ac:dyDescent="0.3">
      <c r="A40" s="131">
        <f>INDEX('Point Grid'!$C$8:$I$31,MATCH($A$1,'Point Grid'!$A$8:$A$31,0),MATCH(A39,'Point Grid'!$C$7:$I$7,0))</f>
        <v>2.25</v>
      </c>
      <c r="B40" s="58"/>
      <c r="C40" s="58"/>
      <c r="D40" s="58"/>
      <c r="E40" s="58"/>
      <c r="F40" s="58"/>
      <c r="G40" s="58"/>
      <c r="H40" s="58"/>
      <c r="I40" s="30"/>
    </row>
    <row r="41" spans="1:9" ht="15.75" thickBot="1" x14ac:dyDescent="0.3">
      <c r="A41" s="134"/>
      <c r="B41" s="58"/>
      <c r="C41" s="58"/>
      <c r="D41" s="58"/>
      <c r="E41" s="58"/>
      <c r="F41" s="58"/>
      <c r="G41" s="58"/>
      <c r="H41" s="58"/>
      <c r="I41" s="30"/>
    </row>
    <row r="42" spans="1:9" x14ac:dyDescent="0.25">
      <c r="A42" s="132"/>
      <c r="B42" s="58"/>
      <c r="C42" s="58"/>
      <c r="D42" s="58"/>
      <c r="E42" s="58"/>
      <c r="F42" s="58"/>
      <c r="G42" s="58"/>
      <c r="H42" s="58"/>
      <c r="I42" s="30"/>
    </row>
    <row r="43" spans="1:9" x14ac:dyDescent="0.25">
      <c r="A43" s="133" t="s">
        <v>6</v>
      </c>
      <c r="B43" s="58" t="s">
        <v>241</v>
      </c>
      <c r="C43" s="58"/>
      <c r="D43" s="58"/>
      <c r="E43" s="58"/>
      <c r="F43" s="58"/>
      <c r="G43" s="58"/>
      <c r="H43" s="58"/>
      <c r="I43" s="30"/>
    </row>
    <row r="44" spans="1:9" ht="15.75" thickBot="1" x14ac:dyDescent="0.3">
      <c r="A44" s="131">
        <f>INDEX('Point Grid'!$C$8:$I$31,MATCH($A$1,'Point Grid'!$A$8:$A$31,0),MATCH(A43,'Point Grid'!$C$7:$I$7,0))</f>
        <v>0.5</v>
      </c>
      <c r="B44" s="58" t="s">
        <v>242</v>
      </c>
      <c r="C44" s="58"/>
      <c r="D44" s="58"/>
      <c r="E44" s="58"/>
      <c r="F44" s="58"/>
      <c r="G44" s="58"/>
      <c r="H44" s="58"/>
      <c r="I44" s="30"/>
    </row>
    <row r="45" spans="1:9" ht="15.75" thickBot="1" x14ac:dyDescent="0.3">
      <c r="A45" s="134"/>
      <c r="B45" s="58"/>
      <c r="C45" s="58"/>
      <c r="D45" s="58"/>
      <c r="E45" s="58"/>
      <c r="F45" s="58"/>
      <c r="G45" s="58"/>
      <c r="H45" s="58"/>
      <c r="I45" s="30"/>
    </row>
    <row r="46" spans="1:9" ht="15.75" thickBot="1" x14ac:dyDescent="0.3">
      <c r="A46" s="149"/>
      <c r="B46" s="37"/>
      <c r="C46" s="37"/>
      <c r="D46" s="37"/>
      <c r="E46" s="37"/>
      <c r="F46" s="37"/>
      <c r="G46" s="37"/>
      <c r="H46" s="37"/>
      <c r="I46" s="32"/>
    </row>
  </sheetData>
  <mergeCells count="17">
    <mergeCell ref="E25:F25"/>
    <mergeCell ref="B23:C23"/>
    <mergeCell ref="B22:C22"/>
    <mergeCell ref="B21:C21"/>
    <mergeCell ref="B24:C24"/>
    <mergeCell ref="H1:I1"/>
    <mergeCell ref="G16:H19"/>
    <mergeCell ref="F7:H7"/>
    <mergeCell ref="B8:E8"/>
    <mergeCell ref="B9:E9"/>
    <mergeCell ref="B10:E10"/>
    <mergeCell ref="B11:E11"/>
    <mergeCell ref="B16:C20"/>
    <mergeCell ref="B12:E12"/>
    <mergeCell ref="B13:E13"/>
    <mergeCell ref="B15:H15"/>
    <mergeCell ref="D16:F19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104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8" width="11.28515625" style="28" customWidth="1"/>
    <col min="9" max="9" width="12.5703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15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150" t="s">
        <v>148</v>
      </c>
      <c r="C3" s="151"/>
      <c r="D3" s="151"/>
      <c r="E3" s="151"/>
      <c r="F3" s="151"/>
      <c r="G3" s="151"/>
      <c r="H3" s="151"/>
      <c r="I3" s="30"/>
    </row>
    <row r="4" spans="1:9" ht="15.75" thickBot="1" x14ac:dyDescent="0.3">
      <c r="A4" s="131">
        <f>INDEX('Point Grid'!B:B,MATCH($A$1,'Point Grid'!A:A,0))</f>
        <v>4.25</v>
      </c>
      <c r="B4" s="150" t="s">
        <v>149</v>
      </c>
      <c r="C4" s="151"/>
      <c r="D4" s="151"/>
      <c r="E4" s="151"/>
      <c r="F4" s="151"/>
      <c r="G4" s="151"/>
      <c r="H4" s="151"/>
      <c r="I4" s="30"/>
    </row>
    <row r="5" spans="1:9" ht="15.75" thickBot="1" x14ac:dyDescent="0.3">
      <c r="A5" s="134"/>
      <c r="B5" s="150"/>
      <c r="C5" s="151"/>
      <c r="D5" s="151"/>
      <c r="E5" s="151"/>
      <c r="F5" s="151"/>
      <c r="G5" s="151"/>
      <c r="H5" s="151"/>
      <c r="I5" s="30"/>
    </row>
    <row r="6" spans="1:9" x14ac:dyDescent="0.25">
      <c r="A6" s="132"/>
      <c r="B6" s="151"/>
      <c r="C6" s="270" t="s">
        <v>150</v>
      </c>
      <c r="D6" s="270"/>
      <c r="E6" s="270"/>
      <c r="F6" s="270"/>
      <c r="G6" s="270"/>
      <c r="H6" s="270"/>
      <c r="I6" s="30"/>
    </row>
    <row r="7" spans="1:9" x14ac:dyDescent="0.25">
      <c r="A7" s="132"/>
      <c r="B7" s="151"/>
      <c r="C7" s="271" t="s">
        <v>151</v>
      </c>
      <c r="D7" s="271"/>
      <c r="E7" s="272" t="s">
        <v>152</v>
      </c>
      <c r="F7" s="272"/>
      <c r="G7" s="271" t="s">
        <v>153</v>
      </c>
      <c r="H7" s="271"/>
      <c r="I7" s="30"/>
    </row>
    <row r="8" spans="1:9" x14ac:dyDescent="0.25">
      <c r="A8" s="132"/>
      <c r="B8" s="151"/>
      <c r="C8" s="271"/>
      <c r="D8" s="271"/>
      <c r="E8" s="272"/>
      <c r="F8" s="272"/>
      <c r="G8" s="271"/>
      <c r="H8" s="271"/>
      <c r="I8" s="30"/>
    </row>
    <row r="9" spans="1:9" x14ac:dyDescent="0.25">
      <c r="A9" s="132"/>
      <c r="B9" s="151"/>
      <c r="C9" s="152" t="s">
        <v>154</v>
      </c>
      <c r="D9" s="152" t="s">
        <v>155</v>
      </c>
      <c r="E9" s="152" t="s">
        <v>154</v>
      </c>
      <c r="F9" s="152" t="s">
        <v>155</v>
      </c>
      <c r="G9" s="152" t="s">
        <v>154</v>
      </c>
      <c r="H9" s="152" t="s">
        <v>155</v>
      </c>
      <c r="I9" s="30"/>
    </row>
    <row r="10" spans="1:9" x14ac:dyDescent="0.25">
      <c r="A10" s="132"/>
      <c r="B10" s="153">
        <v>2014</v>
      </c>
      <c r="C10" s="154">
        <v>93</v>
      </c>
      <c r="D10" s="154">
        <v>120</v>
      </c>
      <c r="E10" s="155" t="s">
        <v>156</v>
      </c>
      <c r="F10" s="155" t="s">
        <v>156</v>
      </c>
      <c r="G10" s="154">
        <v>90</v>
      </c>
      <c r="H10" s="154">
        <v>117</v>
      </c>
      <c r="I10" s="30"/>
    </row>
    <row r="11" spans="1:9" x14ac:dyDescent="0.25">
      <c r="A11" s="132"/>
      <c r="B11" s="153">
        <v>2015</v>
      </c>
      <c r="C11" s="154">
        <v>114</v>
      </c>
      <c r="D11" s="154">
        <v>131</v>
      </c>
      <c r="E11" s="155" t="s">
        <v>157</v>
      </c>
      <c r="F11" s="155" t="s">
        <v>156</v>
      </c>
      <c r="G11" s="154">
        <v>95</v>
      </c>
      <c r="H11" s="154">
        <v>120</v>
      </c>
      <c r="I11" s="30"/>
    </row>
    <row r="12" spans="1:9" x14ac:dyDescent="0.25">
      <c r="A12" s="132"/>
      <c r="B12" s="153">
        <v>2016</v>
      </c>
      <c r="C12" s="154">
        <v>129</v>
      </c>
      <c r="D12" s="154">
        <v>141</v>
      </c>
      <c r="E12" s="155" t="s">
        <v>158</v>
      </c>
      <c r="F12" s="155" t="s">
        <v>156</v>
      </c>
      <c r="G12" s="154">
        <v>97</v>
      </c>
      <c r="H12" s="154">
        <v>128</v>
      </c>
      <c r="I12" s="30"/>
    </row>
    <row r="13" spans="1:9" x14ac:dyDescent="0.25">
      <c r="A13" s="132"/>
      <c r="B13" s="153">
        <v>2017</v>
      </c>
      <c r="C13" s="154">
        <v>137</v>
      </c>
      <c r="D13" s="154">
        <v>156</v>
      </c>
      <c r="E13" s="155" t="s">
        <v>157</v>
      </c>
      <c r="F13" s="155" t="s">
        <v>156</v>
      </c>
      <c r="G13" s="154">
        <v>100</v>
      </c>
      <c r="H13" s="154">
        <v>135</v>
      </c>
      <c r="I13" s="30"/>
    </row>
    <row r="14" spans="1:9" x14ac:dyDescent="0.25">
      <c r="A14" s="132"/>
      <c r="B14" s="156"/>
      <c r="C14" s="157"/>
      <c r="D14" s="157"/>
      <c r="E14" s="150"/>
      <c r="F14" s="150"/>
      <c r="G14" s="157"/>
      <c r="H14" s="157"/>
      <c r="I14" s="30"/>
    </row>
    <row r="15" spans="1:9" x14ac:dyDescent="0.25">
      <c r="A15" s="132"/>
      <c r="B15" s="151"/>
      <c r="C15" s="151"/>
      <c r="D15" s="151"/>
      <c r="E15" s="151"/>
      <c r="F15" s="151"/>
      <c r="G15" s="155" t="s">
        <v>154</v>
      </c>
      <c r="H15" s="155" t="s">
        <v>155</v>
      </c>
      <c r="I15" s="30"/>
    </row>
    <row r="16" spans="1:9" x14ac:dyDescent="0.25">
      <c r="A16" s="132"/>
      <c r="B16" s="268" t="s">
        <v>377</v>
      </c>
      <c r="C16" s="268"/>
      <c r="D16" s="268"/>
      <c r="E16" s="268"/>
      <c r="F16" s="268"/>
      <c r="G16" s="158" t="s">
        <v>159</v>
      </c>
      <c r="H16" s="158" t="s">
        <v>159</v>
      </c>
      <c r="I16" s="30"/>
    </row>
    <row r="17" spans="1:9" x14ac:dyDescent="0.25">
      <c r="A17" s="132"/>
      <c r="B17" s="268" t="s">
        <v>160</v>
      </c>
      <c r="C17" s="268"/>
      <c r="D17" s="268"/>
      <c r="E17" s="268"/>
      <c r="F17" s="268"/>
      <c r="G17" s="158" t="s">
        <v>161</v>
      </c>
      <c r="H17" s="158" t="s">
        <v>162</v>
      </c>
      <c r="I17" s="30"/>
    </row>
    <row r="18" spans="1:9" x14ac:dyDescent="0.25">
      <c r="A18" s="132"/>
      <c r="B18" s="268" t="s">
        <v>163</v>
      </c>
      <c r="C18" s="268"/>
      <c r="D18" s="268"/>
      <c r="E18" s="268"/>
      <c r="F18" s="268"/>
      <c r="G18" s="158" t="s">
        <v>161</v>
      </c>
      <c r="H18" s="158" t="s">
        <v>164</v>
      </c>
      <c r="I18" s="30"/>
    </row>
    <row r="19" spans="1:9" x14ac:dyDescent="0.25">
      <c r="A19" s="132"/>
      <c r="B19" s="268" t="s">
        <v>165</v>
      </c>
      <c r="C19" s="268"/>
      <c r="D19" s="268"/>
      <c r="E19" s="268"/>
      <c r="F19" s="268"/>
      <c r="G19" s="158" t="s">
        <v>166</v>
      </c>
      <c r="H19" s="158" t="s">
        <v>167</v>
      </c>
      <c r="I19" s="30"/>
    </row>
    <row r="20" spans="1:9" x14ac:dyDescent="0.25">
      <c r="A20" s="132"/>
      <c r="B20" s="268" t="s">
        <v>168</v>
      </c>
      <c r="C20" s="268"/>
      <c r="D20" s="268"/>
      <c r="E20" s="268"/>
      <c r="F20" s="268"/>
      <c r="G20" s="158" t="s">
        <v>169</v>
      </c>
      <c r="H20" s="158" t="s">
        <v>170</v>
      </c>
      <c r="I20" s="30"/>
    </row>
    <row r="21" spans="1:9" x14ac:dyDescent="0.25">
      <c r="A21" s="132"/>
      <c r="B21" s="268" t="s">
        <v>171</v>
      </c>
      <c r="C21" s="268"/>
      <c r="D21" s="268"/>
      <c r="E21" s="268"/>
      <c r="F21" s="268"/>
      <c r="G21" s="159">
        <v>0.96099999999999997</v>
      </c>
      <c r="H21" s="159">
        <v>0.93400000000000005</v>
      </c>
      <c r="I21" s="30"/>
    </row>
    <row r="22" spans="1:9" x14ac:dyDescent="0.25">
      <c r="A22" s="132"/>
      <c r="B22" s="150"/>
      <c r="C22" s="150"/>
      <c r="D22" s="150"/>
      <c r="E22" s="150"/>
      <c r="F22" s="150"/>
      <c r="G22" s="160"/>
      <c r="H22" s="160"/>
      <c r="I22" s="30"/>
    </row>
    <row r="23" spans="1:9" x14ac:dyDescent="0.25">
      <c r="A23" s="132"/>
      <c r="B23" s="45"/>
      <c r="C23" s="45"/>
      <c r="D23" s="45"/>
      <c r="E23" s="269" t="s">
        <v>172</v>
      </c>
      <c r="F23" s="269"/>
      <c r="G23" s="269"/>
      <c r="H23" s="269"/>
      <c r="I23" s="30"/>
    </row>
    <row r="24" spans="1:9" x14ac:dyDescent="0.25">
      <c r="A24" s="133"/>
      <c r="B24" s="150"/>
      <c r="C24" s="151"/>
      <c r="D24" s="151"/>
      <c r="E24" s="269"/>
      <c r="F24" s="269"/>
      <c r="G24" s="269"/>
      <c r="H24" s="269"/>
      <c r="I24" s="30"/>
    </row>
    <row r="25" spans="1:9" x14ac:dyDescent="0.25">
      <c r="A25" s="131"/>
      <c r="B25" s="263" t="s">
        <v>173</v>
      </c>
      <c r="C25" s="264"/>
      <c r="D25" s="265"/>
      <c r="E25" s="263" t="s">
        <v>154</v>
      </c>
      <c r="F25" s="265"/>
      <c r="G25" s="266" t="s">
        <v>155</v>
      </c>
      <c r="H25" s="267"/>
      <c r="I25" s="30"/>
    </row>
    <row r="26" spans="1:9" x14ac:dyDescent="0.25">
      <c r="A26" s="142"/>
      <c r="B26" s="263">
        <v>2008</v>
      </c>
      <c r="C26" s="264"/>
      <c r="D26" s="265"/>
      <c r="E26" s="266" t="s">
        <v>174</v>
      </c>
      <c r="F26" s="267"/>
      <c r="G26" s="266" t="s">
        <v>175</v>
      </c>
      <c r="H26" s="267"/>
      <c r="I26" s="30"/>
    </row>
    <row r="27" spans="1:9" x14ac:dyDescent="0.25">
      <c r="A27" s="132"/>
      <c r="B27" s="263">
        <v>2009</v>
      </c>
      <c r="C27" s="264"/>
      <c r="D27" s="265"/>
      <c r="E27" s="266" t="s">
        <v>176</v>
      </c>
      <c r="F27" s="267"/>
      <c r="G27" s="266" t="s">
        <v>177</v>
      </c>
      <c r="H27" s="267"/>
      <c r="I27" s="30"/>
    </row>
    <row r="28" spans="1:9" x14ac:dyDescent="0.25">
      <c r="A28" s="133"/>
      <c r="B28" s="263">
        <v>2010</v>
      </c>
      <c r="C28" s="264"/>
      <c r="D28" s="265"/>
      <c r="E28" s="266" t="s">
        <v>176</v>
      </c>
      <c r="F28" s="267"/>
      <c r="G28" s="266" t="s">
        <v>178</v>
      </c>
      <c r="H28" s="267"/>
      <c r="I28" s="30"/>
    </row>
    <row r="29" spans="1:9" x14ac:dyDescent="0.25">
      <c r="A29" s="131"/>
      <c r="B29" s="263">
        <v>2011</v>
      </c>
      <c r="C29" s="264"/>
      <c r="D29" s="265"/>
      <c r="E29" s="266" t="s">
        <v>179</v>
      </c>
      <c r="F29" s="267"/>
      <c r="G29" s="266" t="s">
        <v>180</v>
      </c>
      <c r="H29" s="267"/>
      <c r="I29" s="30"/>
    </row>
    <row r="30" spans="1:9" x14ac:dyDescent="0.25">
      <c r="A30" s="133"/>
      <c r="B30" s="263">
        <v>2012</v>
      </c>
      <c r="C30" s="264"/>
      <c r="D30" s="265"/>
      <c r="E30" s="266" t="s">
        <v>181</v>
      </c>
      <c r="F30" s="267"/>
      <c r="G30" s="266" t="s">
        <v>177</v>
      </c>
      <c r="H30" s="267"/>
      <c r="I30" s="30"/>
    </row>
    <row r="31" spans="1:9" x14ac:dyDescent="0.25">
      <c r="A31" s="142"/>
      <c r="B31" s="263">
        <v>2013</v>
      </c>
      <c r="C31" s="264"/>
      <c r="D31" s="265"/>
      <c r="E31" s="266" t="s">
        <v>176</v>
      </c>
      <c r="F31" s="267"/>
      <c r="G31" s="266" t="s">
        <v>176</v>
      </c>
      <c r="H31" s="267"/>
      <c r="I31" s="30"/>
    </row>
    <row r="32" spans="1:9" x14ac:dyDescent="0.25">
      <c r="A32" s="145"/>
      <c r="B32" s="263">
        <v>2014</v>
      </c>
      <c r="C32" s="264"/>
      <c r="D32" s="265"/>
      <c r="E32" s="266" t="s">
        <v>178</v>
      </c>
      <c r="F32" s="267"/>
      <c r="G32" s="266" t="s">
        <v>166</v>
      </c>
      <c r="H32" s="267"/>
      <c r="I32" s="30"/>
    </row>
    <row r="33" spans="1:9" x14ac:dyDescent="0.25">
      <c r="A33" s="147"/>
      <c r="B33" s="263">
        <v>2015</v>
      </c>
      <c r="C33" s="264"/>
      <c r="D33" s="265"/>
      <c r="E33" s="266" t="s">
        <v>174</v>
      </c>
      <c r="F33" s="267"/>
      <c r="G33" s="266" t="s">
        <v>182</v>
      </c>
      <c r="H33" s="267"/>
      <c r="I33" s="30"/>
    </row>
    <row r="34" spans="1:9" x14ac:dyDescent="0.25">
      <c r="A34" s="148"/>
      <c r="B34" s="263">
        <v>2016</v>
      </c>
      <c r="C34" s="264"/>
      <c r="D34" s="265"/>
      <c r="E34" s="266" t="s">
        <v>183</v>
      </c>
      <c r="F34" s="267"/>
      <c r="G34" s="266" t="s">
        <v>184</v>
      </c>
      <c r="H34" s="267"/>
      <c r="I34" s="30"/>
    </row>
    <row r="35" spans="1:9" x14ac:dyDescent="0.25">
      <c r="A35" s="120"/>
      <c r="B35" s="263">
        <v>2017</v>
      </c>
      <c r="C35" s="264"/>
      <c r="D35" s="265"/>
      <c r="E35" s="266" t="s">
        <v>184</v>
      </c>
      <c r="F35" s="267"/>
      <c r="G35" s="266" t="s">
        <v>185</v>
      </c>
      <c r="H35" s="267"/>
      <c r="I35" s="30"/>
    </row>
    <row r="36" spans="1:9" x14ac:dyDescent="0.25">
      <c r="A36" s="145"/>
      <c r="B36" s="161"/>
      <c r="C36" s="161"/>
      <c r="D36" s="161"/>
      <c r="E36" s="161"/>
      <c r="F36" s="161"/>
      <c r="G36" s="162"/>
      <c r="H36" s="162"/>
      <c r="I36" s="30"/>
    </row>
    <row r="37" spans="1:9" x14ac:dyDescent="0.25">
      <c r="A37" s="147"/>
      <c r="B37" s="151" t="s">
        <v>186</v>
      </c>
      <c r="C37" s="151"/>
      <c r="D37" s="151"/>
      <c r="E37" s="151"/>
      <c r="F37" s="151"/>
      <c r="G37" s="151"/>
      <c r="H37" s="151"/>
      <c r="I37" s="30"/>
    </row>
    <row r="38" spans="1:9" ht="15.75" thickBot="1" x14ac:dyDescent="0.3">
      <c r="A38" s="143"/>
      <c r="B38" s="37"/>
      <c r="C38" s="37"/>
      <c r="D38" s="37"/>
      <c r="E38" s="37"/>
      <c r="F38" s="37"/>
      <c r="G38" s="37"/>
      <c r="H38" s="37"/>
      <c r="I38" s="56"/>
    </row>
    <row r="39" spans="1:9" x14ac:dyDescent="0.25">
      <c r="B39" s="50"/>
      <c r="C39" s="50"/>
      <c r="D39" s="50"/>
      <c r="E39" s="50"/>
      <c r="F39" s="50"/>
      <c r="G39" s="50"/>
      <c r="H39" s="50"/>
      <c r="I39" s="50"/>
    </row>
    <row r="40" spans="1:9" x14ac:dyDescent="0.25">
      <c r="B40" s="50"/>
      <c r="C40" s="50"/>
      <c r="D40" s="50"/>
      <c r="E40" s="50"/>
      <c r="F40" s="50"/>
      <c r="G40" s="50"/>
      <c r="H40" s="50"/>
      <c r="I40" s="50"/>
    </row>
    <row r="41" spans="1:9" x14ac:dyDescent="0.25">
      <c r="B41" s="50"/>
      <c r="C41" s="50"/>
      <c r="D41" s="50"/>
      <c r="E41" s="50"/>
      <c r="F41" s="50"/>
      <c r="G41" s="50"/>
      <c r="H41" s="50"/>
      <c r="I41" s="50"/>
    </row>
    <row r="42" spans="1:9" x14ac:dyDescent="0.25">
      <c r="B42" s="50"/>
      <c r="C42" s="50"/>
      <c r="D42" s="50"/>
      <c r="E42" s="50"/>
      <c r="F42" s="50"/>
      <c r="G42" s="50"/>
      <c r="H42" s="50"/>
      <c r="I42" s="50"/>
    </row>
    <row r="43" spans="1:9" x14ac:dyDescent="0.25">
      <c r="B43" s="50"/>
      <c r="C43" s="50"/>
      <c r="D43" s="50"/>
      <c r="E43" s="50"/>
      <c r="F43" s="50"/>
      <c r="G43" s="50"/>
      <c r="H43" s="50"/>
      <c r="I43" s="50"/>
    </row>
    <row r="44" spans="1:9" x14ac:dyDescent="0.25">
      <c r="B44" s="50"/>
      <c r="C44" s="50"/>
      <c r="D44" s="50"/>
      <c r="E44" s="50"/>
      <c r="F44" s="50"/>
      <c r="G44" s="50"/>
      <c r="H44" s="50"/>
      <c r="I44" s="50"/>
    </row>
    <row r="45" spans="1:9" x14ac:dyDescent="0.25">
      <c r="B45" s="50"/>
      <c r="C45" s="50"/>
      <c r="D45" s="50"/>
      <c r="E45" s="50"/>
      <c r="F45" s="50"/>
      <c r="G45" s="50"/>
      <c r="H45" s="50"/>
      <c r="I45" s="50"/>
    </row>
    <row r="46" spans="1:9" x14ac:dyDescent="0.25">
      <c r="B46" s="50"/>
      <c r="C46" s="50"/>
      <c r="D46" s="50"/>
      <c r="E46" s="50"/>
      <c r="F46" s="50"/>
      <c r="G46" s="50"/>
      <c r="H46" s="50"/>
      <c r="I46" s="50"/>
    </row>
    <row r="47" spans="1:9" x14ac:dyDescent="0.25">
      <c r="B47" s="50"/>
      <c r="C47" s="50"/>
      <c r="D47" s="50"/>
      <c r="E47" s="50"/>
      <c r="F47" s="50"/>
      <c r="G47" s="50"/>
      <c r="H47" s="50"/>
      <c r="I47" s="50"/>
    </row>
    <row r="48" spans="1:9" x14ac:dyDescent="0.25">
      <c r="B48" s="50"/>
      <c r="C48" s="50"/>
      <c r="D48" s="50"/>
      <c r="E48" s="50"/>
      <c r="F48" s="50"/>
      <c r="G48" s="50"/>
      <c r="H48" s="50"/>
      <c r="I48" s="50"/>
    </row>
    <row r="49" spans="2:9" x14ac:dyDescent="0.25">
      <c r="B49" s="50"/>
      <c r="C49" s="50"/>
      <c r="D49" s="50"/>
      <c r="E49" s="50"/>
      <c r="F49" s="50"/>
      <c r="G49" s="50"/>
      <c r="H49" s="50"/>
      <c r="I49" s="50"/>
    </row>
    <row r="50" spans="2:9" x14ac:dyDescent="0.25">
      <c r="B50" s="50"/>
      <c r="C50" s="50"/>
      <c r="D50" s="50"/>
      <c r="E50" s="50"/>
      <c r="F50" s="50"/>
      <c r="G50" s="50"/>
      <c r="H50" s="50"/>
      <c r="I50" s="50"/>
    </row>
    <row r="51" spans="2:9" x14ac:dyDescent="0.25">
      <c r="B51" s="50"/>
      <c r="C51" s="50"/>
      <c r="D51" s="50"/>
      <c r="E51" s="50"/>
      <c r="F51" s="50"/>
      <c r="G51" s="50"/>
      <c r="H51" s="50"/>
      <c r="I51" s="50"/>
    </row>
    <row r="52" spans="2:9" x14ac:dyDescent="0.25">
      <c r="B52" s="50"/>
      <c r="C52" s="50"/>
      <c r="D52" s="50"/>
      <c r="E52" s="50"/>
      <c r="F52" s="50"/>
      <c r="G52" s="50"/>
      <c r="H52" s="50"/>
      <c r="I52" s="50"/>
    </row>
    <row r="53" spans="2:9" x14ac:dyDescent="0.25">
      <c r="B53" s="50"/>
      <c r="C53" s="50"/>
      <c r="D53" s="50"/>
      <c r="E53" s="50"/>
      <c r="F53" s="50"/>
      <c r="G53" s="50"/>
      <c r="H53" s="50"/>
      <c r="I53" s="50"/>
    </row>
    <row r="54" spans="2:9" x14ac:dyDescent="0.25">
      <c r="B54" s="50"/>
      <c r="C54" s="50"/>
      <c r="D54" s="50"/>
      <c r="E54" s="50"/>
      <c r="F54" s="50"/>
      <c r="G54" s="50"/>
      <c r="H54" s="50"/>
      <c r="I54" s="50"/>
    </row>
    <row r="55" spans="2:9" x14ac:dyDescent="0.25">
      <c r="B55" s="50"/>
      <c r="C55" s="50"/>
      <c r="D55" s="50"/>
      <c r="E55" s="50"/>
      <c r="F55" s="50"/>
      <c r="G55" s="50"/>
      <c r="H55" s="50"/>
      <c r="I55" s="50"/>
    </row>
    <row r="56" spans="2:9" x14ac:dyDescent="0.25">
      <c r="B56" s="50"/>
      <c r="C56" s="50"/>
      <c r="D56" s="50"/>
      <c r="E56" s="50"/>
      <c r="F56" s="50"/>
      <c r="G56" s="50"/>
      <c r="H56" s="50"/>
      <c r="I56" s="50"/>
    </row>
    <row r="57" spans="2:9" x14ac:dyDescent="0.25">
      <c r="B57" s="50"/>
      <c r="C57" s="50"/>
      <c r="D57" s="50"/>
      <c r="E57" s="50"/>
      <c r="F57" s="50"/>
      <c r="G57" s="50"/>
      <c r="H57" s="50"/>
      <c r="I57" s="50"/>
    </row>
    <row r="58" spans="2:9" x14ac:dyDescent="0.25">
      <c r="B58" s="50"/>
      <c r="C58" s="50"/>
      <c r="D58" s="50"/>
      <c r="E58" s="50"/>
      <c r="F58" s="50"/>
      <c r="G58" s="50"/>
      <c r="H58" s="50"/>
      <c r="I58" s="50"/>
    </row>
    <row r="59" spans="2:9" x14ac:dyDescent="0.25">
      <c r="B59" s="50"/>
      <c r="C59" s="50"/>
      <c r="D59" s="50"/>
      <c r="E59" s="50"/>
      <c r="F59" s="50"/>
      <c r="G59" s="50"/>
      <c r="H59" s="50"/>
      <c r="I59" s="50"/>
    </row>
    <row r="60" spans="2:9" x14ac:dyDescent="0.25">
      <c r="B60" s="50"/>
      <c r="C60" s="50"/>
      <c r="D60" s="50"/>
      <c r="E60" s="50"/>
      <c r="F60" s="50"/>
      <c r="G60" s="50"/>
      <c r="H60" s="50"/>
      <c r="I60" s="50"/>
    </row>
    <row r="61" spans="2:9" x14ac:dyDescent="0.25">
      <c r="B61" s="50"/>
      <c r="C61" s="50"/>
      <c r="D61" s="50"/>
      <c r="E61" s="50"/>
      <c r="F61" s="50"/>
      <c r="G61" s="50"/>
      <c r="H61" s="50"/>
      <c r="I61" s="50"/>
    </row>
    <row r="62" spans="2:9" x14ac:dyDescent="0.25">
      <c r="B62" s="50"/>
      <c r="C62" s="50"/>
      <c r="D62" s="50"/>
      <c r="E62" s="50"/>
      <c r="F62" s="50"/>
      <c r="G62" s="50"/>
      <c r="H62" s="50"/>
      <c r="I62" s="50"/>
    </row>
    <row r="63" spans="2:9" x14ac:dyDescent="0.25">
      <c r="B63" s="50"/>
      <c r="C63" s="50"/>
      <c r="D63" s="50"/>
      <c r="E63" s="50"/>
      <c r="F63" s="50"/>
      <c r="G63" s="50"/>
      <c r="H63" s="50"/>
      <c r="I63" s="50"/>
    </row>
    <row r="64" spans="2:9" x14ac:dyDescent="0.25">
      <c r="B64" s="50"/>
      <c r="C64" s="50"/>
      <c r="D64" s="50"/>
      <c r="E64" s="50"/>
      <c r="F64" s="50"/>
      <c r="G64" s="50"/>
      <c r="H64" s="50"/>
      <c r="I64" s="50"/>
    </row>
    <row r="65" spans="2:9" x14ac:dyDescent="0.25">
      <c r="B65" s="50"/>
      <c r="C65" s="50"/>
      <c r="D65" s="50"/>
      <c r="E65" s="50"/>
      <c r="F65" s="50"/>
      <c r="G65" s="50"/>
      <c r="H65" s="50"/>
      <c r="I65" s="50"/>
    </row>
    <row r="66" spans="2:9" x14ac:dyDescent="0.25">
      <c r="B66" s="50"/>
      <c r="C66" s="50"/>
      <c r="D66" s="50"/>
      <c r="E66" s="50"/>
      <c r="F66" s="50"/>
      <c r="G66" s="50"/>
      <c r="H66" s="50"/>
      <c r="I66" s="50"/>
    </row>
    <row r="67" spans="2:9" x14ac:dyDescent="0.25">
      <c r="B67" s="50"/>
      <c r="C67" s="50"/>
      <c r="D67" s="50"/>
      <c r="E67" s="50"/>
      <c r="F67" s="50"/>
      <c r="G67" s="50"/>
      <c r="H67" s="50"/>
      <c r="I67" s="50"/>
    </row>
    <row r="68" spans="2:9" x14ac:dyDescent="0.25">
      <c r="B68" s="50"/>
      <c r="C68" s="50"/>
      <c r="D68" s="50"/>
      <c r="E68" s="50"/>
      <c r="F68" s="50"/>
      <c r="G68" s="50"/>
      <c r="H68" s="50"/>
      <c r="I68" s="50"/>
    </row>
    <row r="69" spans="2:9" x14ac:dyDescent="0.25">
      <c r="B69" s="50"/>
      <c r="C69" s="50"/>
      <c r="D69" s="50"/>
      <c r="E69" s="50"/>
      <c r="F69" s="50"/>
      <c r="G69" s="50"/>
      <c r="H69" s="50"/>
      <c r="I69" s="50"/>
    </row>
    <row r="70" spans="2:9" x14ac:dyDescent="0.25">
      <c r="B70" s="50"/>
      <c r="C70" s="50"/>
      <c r="D70" s="50"/>
      <c r="E70" s="50"/>
      <c r="F70" s="50"/>
      <c r="G70" s="50"/>
      <c r="H70" s="50"/>
      <c r="I70" s="50"/>
    </row>
    <row r="71" spans="2:9" x14ac:dyDescent="0.25">
      <c r="B71" s="50"/>
      <c r="C71" s="50"/>
      <c r="D71" s="50"/>
      <c r="E71" s="50"/>
      <c r="F71" s="50"/>
      <c r="G71" s="50"/>
      <c r="H71" s="50"/>
      <c r="I71" s="50"/>
    </row>
    <row r="72" spans="2:9" x14ac:dyDescent="0.25">
      <c r="B72" s="50"/>
      <c r="C72" s="50"/>
      <c r="D72" s="50"/>
      <c r="E72" s="50"/>
      <c r="F72" s="50"/>
      <c r="G72" s="50"/>
      <c r="H72" s="50"/>
      <c r="I72" s="50"/>
    </row>
    <row r="73" spans="2:9" x14ac:dyDescent="0.25">
      <c r="B73" s="50"/>
      <c r="C73" s="50"/>
      <c r="D73" s="50"/>
      <c r="E73" s="50"/>
      <c r="F73" s="50"/>
      <c r="G73" s="50"/>
      <c r="H73" s="50"/>
      <c r="I73" s="50"/>
    </row>
    <row r="74" spans="2:9" x14ac:dyDescent="0.25">
      <c r="B74" s="50"/>
      <c r="C74" s="50"/>
      <c r="D74" s="50"/>
      <c r="E74" s="50"/>
      <c r="F74" s="50"/>
      <c r="G74" s="50"/>
      <c r="H74" s="50"/>
      <c r="I74" s="50"/>
    </row>
    <row r="75" spans="2:9" x14ac:dyDescent="0.25">
      <c r="B75" s="50"/>
      <c r="C75" s="50"/>
      <c r="D75" s="50"/>
      <c r="E75" s="50"/>
      <c r="F75" s="50"/>
      <c r="G75" s="50"/>
      <c r="H75" s="50"/>
      <c r="I75" s="50"/>
    </row>
    <row r="76" spans="2:9" x14ac:dyDescent="0.25">
      <c r="B76" s="50"/>
      <c r="C76" s="50"/>
      <c r="D76" s="50"/>
      <c r="E76" s="50"/>
      <c r="F76" s="50"/>
      <c r="G76" s="50"/>
      <c r="H76" s="50"/>
      <c r="I76" s="50"/>
    </row>
    <row r="77" spans="2:9" x14ac:dyDescent="0.25">
      <c r="B77" s="50"/>
      <c r="C77" s="50"/>
      <c r="D77" s="50"/>
      <c r="E77" s="50"/>
      <c r="F77" s="50"/>
      <c r="G77" s="50"/>
      <c r="H77" s="50"/>
      <c r="I77" s="50"/>
    </row>
    <row r="78" spans="2:9" x14ac:dyDescent="0.25">
      <c r="B78" s="50"/>
      <c r="C78" s="50"/>
      <c r="D78" s="50"/>
      <c r="E78" s="50"/>
      <c r="F78" s="50"/>
      <c r="G78" s="50"/>
      <c r="H78" s="50"/>
      <c r="I78" s="50"/>
    </row>
    <row r="79" spans="2:9" x14ac:dyDescent="0.25">
      <c r="B79" s="50"/>
      <c r="C79" s="50"/>
      <c r="D79" s="50"/>
      <c r="E79" s="50"/>
      <c r="F79" s="50"/>
      <c r="G79" s="50"/>
      <c r="H79" s="50"/>
      <c r="I79" s="50"/>
    </row>
    <row r="80" spans="2:9" x14ac:dyDescent="0.25">
      <c r="B80" s="50"/>
      <c r="C80" s="50"/>
      <c r="D80" s="50"/>
      <c r="E80" s="50"/>
      <c r="F80" s="50"/>
      <c r="G80" s="50"/>
      <c r="H80" s="50"/>
      <c r="I80" s="50"/>
    </row>
    <row r="81" spans="2:9" x14ac:dyDescent="0.25">
      <c r="B81" s="50"/>
      <c r="C81" s="50"/>
      <c r="D81" s="50"/>
      <c r="E81" s="50"/>
      <c r="F81" s="50"/>
      <c r="G81" s="50"/>
      <c r="H81" s="50"/>
      <c r="I81" s="50"/>
    </row>
    <row r="82" spans="2:9" x14ac:dyDescent="0.25">
      <c r="B82" s="50"/>
      <c r="C82" s="50"/>
      <c r="D82" s="50"/>
      <c r="E82" s="50"/>
      <c r="F82" s="50"/>
      <c r="G82" s="50"/>
      <c r="H82" s="50"/>
      <c r="I82" s="50"/>
    </row>
    <row r="83" spans="2:9" x14ac:dyDescent="0.25">
      <c r="B83" s="50"/>
      <c r="C83" s="50"/>
      <c r="D83" s="50"/>
      <c r="E83" s="50"/>
      <c r="F83" s="50"/>
      <c r="G83" s="50"/>
      <c r="H83" s="50"/>
      <c r="I83" s="50"/>
    </row>
    <row r="84" spans="2:9" x14ac:dyDescent="0.25">
      <c r="B84" s="50"/>
      <c r="C84" s="50"/>
      <c r="D84" s="50"/>
      <c r="E84" s="50"/>
      <c r="F84" s="50"/>
      <c r="G84" s="50"/>
      <c r="H84" s="50"/>
      <c r="I84" s="50"/>
    </row>
    <row r="85" spans="2:9" x14ac:dyDescent="0.25">
      <c r="B85" s="50"/>
      <c r="C85" s="50"/>
      <c r="D85" s="50"/>
      <c r="E85" s="50"/>
      <c r="F85" s="50"/>
      <c r="G85" s="50"/>
      <c r="H85" s="50"/>
      <c r="I85" s="50"/>
    </row>
    <row r="86" spans="2:9" x14ac:dyDescent="0.25">
      <c r="B86" s="50"/>
      <c r="C86" s="50"/>
      <c r="D86" s="50"/>
      <c r="E86" s="50"/>
      <c r="F86" s="50"/>
      <c r="G86" s="50"/>
      <c r="H86" s="50"/>
      <c r="I86" s="50"/>
    </row>
    <row r="87" spans="2:9" x14ac:dyDescent="0.25">
      <c r="B87" s="50"/>
      <c r="C87" s="50"/>
      <c r="D87" s="50"/>
      <c r="E87" s="50"/>
      <c r="F87" s="50"/>
      <c r="G87" s="50"/>
      <c r="H87" s="50"/>
      <c r="I87" s="50"/>
    </row>
    <row r="88" spans="2:9" x14ac:dyDescent="0.25">
      <c r="B88" s="50"/>
      <c r="C88" s="50"/>
      <c r="D88" s="50"/>
      <c r="E88" s="50"/>
      <c r="F88" s="50"/>
      <c r="G88" s="50"/>
      <c r="H88" s="50"/>
      <c r="I88" s="50"/>
    </row>
    <row r="89" spans="2:9" x14ac:dyDescent="0.25">
      <c r="B89" s="50"/>
      <c r="C89" s="50"/>
      <c r="D89" s="50"/>
      <c r="E89" s="50"/>
      <c r="F89" s="50"/>
      <c r="G89" s="50"/>
      <c r="H89" s="50"/>
      <c r="I89" s="50"/>
    </row>
    <row r="90" spans="2:9" x14ac:dyDescent="0.25">
      <c r="B90" s="50"/>
      <c r="C90" s="50"/>
      <c r="D90" s="50"/>
      <c r="E90" s="50"/>
      <c r="F90" s="50"/>
      <c r="G90" s="50"/>
      <c r="H90" s="50"/>
      <c r="I90" s="50"/>
    </row>
    <row r="91" spans="2:9" x14ac:dyDescent="0.25">
      <c r="B91" s="50"/>
      <c r="C91" s="50"/>
      <c r="D91" s="50"/>
      <c r="E91" s="50"/>
      <c r="F91" s="50"/>
      <c r="G91" s="50"/>
      <c r="H91" s="50"/>
      <c r="I91" s="50"/>
    </row>
    <row r="92" spans="2:9" x14ac:dyDescent="0.25">
      <c r="B92" s="50"/>
      <c r="C92" s="50"/>
      <c r="D92" s="50"/>
      <c r="E92" s="50"/>
      <c r="F92" s="50"/>
      <c r="G92" s="50"/>
      <c r="H92" s="50"/>
      <c r="I92" s="50"/>
    </row>
    <row r="93" spans="2:9" x14ac:dyDescent="0.25">
      <c r="B93" s="50"/>
      <c r="C93" s="50"/>
      <c r="D93" s="50"/>
      <c r="E93" s="50"/>
      <c r="F93" s="50"/>
      <c r="G93" s="50"/>
      <c r="H93" s="50"/>
      <c r="I93" s="50"/>
    </row>
    <row r="94" spans="2:9" x14ac:dyDescent="0.25">
      <c r="B94" s="50"/>
      <c r="C94" s="50"/>
      <c r="D94" s="50"/>
      <c r="E94" s="50"/>
      <c r="F94" s="50"/>
      <c r="G94" s="50"/>
      <c r="H94" s="50"/>
      <c r="I94" s="50"/>
    </row>
    <row r="95" spans="2:9" x14ac:dyDescent="0.25">
      <c r="B95" s="50"/>
      <c r="C95" s="50"/>
      <c r="D95" s="50"/>
      <c r="E95" s="50"/>
      <c r="F95" s="50"/>
      <c r="G95" s="50"/>
      <c r="H95" s="50"/>
      <c r="I95" s="50"/>
    </row>
    <row r="96" spans="2:9" x14ac:dyDescent="0.25">
      <c r="B96" s="50"/>
      <c r="C96" s="50"/>
      <c r="D96" s="50"/>
      <c r="E96" s="50"/>
      <c r="F96" s="50"/>
      <c r="G96" s="50"/>
      <c r="H96" s="50"/>
      <c r="I96" s="50"/>
    </row>
    <row r="97" spans="2:9" x14ac:dyDescent="0.25">
      <c r="B97" s="50"/>
      <c r="C97" s="50"/>
      <c r="D97" s="50"/>
      <c r="E97" s="50"/>
      <c r="F97" s="50"/>
      <c r="G97" s="50"/>
      <c r="H97" s="50"/>
      <c r="I97" s="50"/>
    </row>
    <row r="98" spans="2:9" x14ac:dyDescent="0.25">
      <c r="B98" s="50"/>
      <c r="C98" s="50"/>
      <c r="D98" s="50"/>
      <c r="E98" s="50"/>
      <c r="F98" s="50"/>
      <c r="G98" s="50"/>
      <c r="H98" s="50"/>
      <c r="I98" s="50"/>
    </row>
    <row r="99" spans="2:9" x14ac:dyDescent="0.25">
      <c r="B99" s="50"/>
      <c r="C99" s="50"/>
      <c r="D99" s="50"/>
      <c r="E99" s="50"/>
      <c r="F99" s="50"/>
      <c r="G99" s="50"/>
      <c r="H99" s="50"/>
      <c r="I99" s="50"/>
    </row>
    <row r="100" spans="2:9" x14ac:dyDescent="0.25">
      <c r="B100" s="50"/>
      <c r="C100" s="50"/>
      <c r="D100" s="50"/>
      <c r="E100" s="50"/>
      <c r="F100" s="50"/>
      <c r="G100" s="50"/>
      <c r="H100" s="50"/>
      <c r="I100" s="50"/>
    </row>
    <row r="101" spans="2:9" x14ac:dyDescent="0.25">
      <c r="B101" s="50"/>
      <c r="C101" s="50"/>
      <c r="D101" s="50"/>
      <c r="E101" s="50"/>
      <c r="F101" s="50"/>
      <c r="G101" s="50"/>
      <c r="H101" s="50"/>
      <c r="I101" s="50"/>
    </row>
    <row r="102" spans="2:9" x14ac:dyDescent="0.25">
      <c r="B102" s="50"/>
      <c r="C102" s="50"/>
      <c r="D102" s="50"/>
      <c r="E102" s="50"/>
      <c r="F102" s="50"/>
      <c r="G102" s="50"/>
      <c r="H102" s="50"/>
      <c r="I102" s="50"/>
    </row>
    <row r="103" spans="2:9" x14ac:dyDescent="0.25">
      <c r="B103" s="50"/>
      <c r="C103" s="50"/>
      <c r="D103" s="50"/>
      <c r="E103" s="50"/>
      <c r="F103" s="50"/>
      <c r="G103" s="50"/>
      <c r="H103" s="50"/>
      <c r="I103" s="50"/>
    </row>
    <row r="104" spans="2:9" x14ac:dyDescent="0.25">
      <c r="B104" s="50"/>
      <c r="C104" s="50"/>
      <c r="D104" s="50"/>
      <c r="E104" s="50"/>
      <c r="F104" s="50"/>
      <c r="G104" s="50"/>
      <c r="H104" s="50"/>
      <c r="I104" s="50"/>
    </row>
  </sheetData>
  <mergeCells count="45">
    <mergeCell ref="H1:I1"/>
    <mergeCell ref="C6:H6"/>
    <mergeCell ref="C7:D8"/>
    <mergeCell ref="E7:F8"/>
    <mergeCell ref="G7:H8"/>
    <mergeCell ref="B16:F16"/>
    <mergeCell ref="B17:F17"/>
    <mergeCell ref="B18:F18"/>
    <mergeCell ref="B19:F19"/>
    <mergeCell ref="B20:F20"/>
    <mergeCell ref="B21:F21"/>
    <mergeCell ref="E23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G16:H21 E26:H3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20"/>
  <sheetViews>
    <sheetView workbookViewId="0"/>
  </sheetViews>
  <sheetFormatPr defaultColWidth="9.140625" defaultRowHeight="15" x14ac:dyDescent="0.25"/>
  <cols>
    <col min="1" max="1" width="8.7109375" style="139" customWidth="1"/>
    <col min="2" max="2" width="13.5703125" style="28" customWidth="1"/>
    <col min="3" max="6" width="10.85546875" style="28" customWidth="1"/>
    <col min="7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16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8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2.25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40"/>
      <c r="B5" s="25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6" t="s">
        <v>258</v>
      </c>
      <c r="C6" s="110"/>
      <c r="D6" s="110"/>
      <c r="E6" s="110"/>
      <c r="F6" s="110"/>
      <c r="G6" s="110"/>
      <c r="H6" s="121"/>
      <c r="I6" s="30"/>
    </row>
    <row r="7" spans="1:9" ht="15.75" thickBot="1" x14ac:dyDescent="0.3">
      <c r="A7" s="131">
        <f>INDEX('Point Grid'!$C$8:$I$31,MATCH($A$1,'Point Grid'!$A$8:$A$31,0),MATCH(A6,'Point Grid'!$C$7:$I$7,0))</f>
        <v>1.5</v>
      </c>
      <c r="B7" s="91" t="s">
        <v>259</v>
      </c>
      <c r="C7" s="91"/>
      <c r="D7" s="91"/>
      <c r="E7" s="91"/>
      <c r="F7" s="91"/>
      <c r="G7" s="91"/>
      <c r="H7" s="187"/>
      <c r="I7" s="30"/>
    </row>
    <row r="8" spans="1:9" ht="15.75" thickBot="1" x14ac:dyDescent="0.3">
      <c r="A8" s="134"/>
      <c r="B8" s="91"/>
      <c r="C8" s="91"/>
      <c r="D8" s="91"/>
      <c r="E8" s="91"/>
      <c r="F8" s="91"/>
      <c r="G8" s="91"/>
      <c r="H8" s="187"/>
      <c r="I8" s="30"/>
    </row>
    <row r="9" spans="1:9" x14ac:dyDescent="0.25">
      <c r="A9" s="140"/>
      <c r="B9" s="91"/>
      <c r="C9" s="91"/>
      <c r="D9" s="91"/>
      <c r="E9" s="91"/>
      <c r="F9" s="91"/>
      <c r="G9" s="91"/>
      <c r="H9" s="187"/>
      <c r="I9" s="90"/>
    </row>
    <row r="10" spans="1:9" x14ac:dyDescent="0.25">
      <c r="A10" s="133" t="s">
        <v>3</v>
      </c>
      <c r="B10" s="91" t="s">
        <v>260</v>
      </c>
      <c r="C10" s="91"/>
      <c r="D10" s="91"/>
      <c r="E10" s="91"/>
      <c r="F10" s="91"/>
      <c r="G10" s="91"/>
      <c r="H10" s="187"/>
      <c r="I10" s="92"/>
    </row>
    <row r="11" spans="1:9" ht="15.75" thickBot="1" x14ac:dyDescent="0.3">
      <c r="A11" s="131">
        <f>INDEX('Point Grid'!$C$8:$I$31,MATCH($A$1,'Point Grid'!$A$8:$A$31,0),MATCH(A10,'Point Grid'!$C$7:$I$7,0))</f>
        <v>0.75</v>
      </c>
      <c r="B11" s="91" t="s">
        <v>261</v>
      </c>
      <c r="C11" s="91"/>
      <c r="D11" s="91"/>
      <c r="E11" s="91"/>
      <c r="F11" s="91"/>
      <c r="G11" s="91"/>
      <c r="H11" s="187"/>
      <c r="I11" s="93"/>
    </row>
    <row r="12" spans="1:9" ht="15.75" thickBot="1" x14ac:dyDescent="0.3">
      <c r="A12" s="134"/>
      <c r="B12" s="91"/>
      <c r="C12" s="91"/>
      <c r="D12" s="91"/>
      <c r="E12" s="91"/>
      <c r="F12" s="91"/>
      <c r="G12" s="91"/>
      <c r="H12" s="187"/>
      <c r="I12" s="93"/>
    </row>
    <row r="13" spans="1:9" x14ac:dyDescent="0.25">
      <c r="A13" s="146"/>
      <c r="B13" s="91"/>
      <c r="C13" s="91"/>
      <c r="D13" s="91"/>
      <c r="E13" s="91"/>
      <c r="F13" s="91"/>
      <c r="G13" s="91"/>
      <c r="H13" s="187"/>
      <c r="I13" s="93"/>
    </row>
    <row r="14" spans="1:9" x14ac:dyDescent="0.25">
      <c r="A14" s="132"/>
      <c r="B14" s="188"/>
      <c r="C14" s="188"/>
      <c r="D14" s="188"/>
      <c r="E14" s="188"/>
      <c r="F14" s="188"/>
      <c r="G14" s="187"/>
      <c r="H14" s="187"/>
      <c r="I14" s="30"/>
    </row>
    <row r="15" spans="1:9" x14ac:dyDescent="0.25">
      <c r="A15" s="132"/>
      <c r="B15" s="188"/>
      <c r="C15" s="188"/>
      <c r="D15" s="188"/>
      <c r="E15" s="188"/>
      <c r="F15" s="188"/>
      <c r="G15" s="187"/>
      <c r="H15" s="187"/>
      <c r="I15" s="30"/>
    </row>
    <row r="16" spans="1:9" x14ac:dyDescent="0.25">
      <c r="A16" s="132"/>
      <c r="B16" s="188"/>
      <c r="C16" s="188"/>
      <c r="D16" s="188"/>
      <c r="E16" s="188"/>
      <c r="F16" s="188"/>
      <c r="G16" s="187"/>
      <c r="H16" s="187"/>
      <c r="I16" s="30"/>
    </row>
    <row r="17" spans="1:9" x14ac:dyDescent="0.25">
      <c r="A17" s="132"/>
      <c r="B17" s="188"/>
      <c r="C17" s="188"/>
      <c r="D17" s="188"/>
      <c r="E17" s="188"/>
      <c r="F17" s="188"/>
      <c r="G17" s="187"/>
      <c r="H17" s="187"/>
      <c r="I17" s="30"/>
    </row>
    <row r="18" spans="1:9" x14ac:dyDescent="0.25">
      <c r="A18" s="132"/>
      <c r="B18" s="188"/>
      <c r="C18" s="188"/>
      <c r="D18" s="188"/>
      <c r="E18" s="188"/>
      <c r="F18" s="188"/>
      <c r="G18" s="187"/>
      <c r="H18" s="187"/>
      <c r="I18" s="30"/>
    </row>
    <row r="19" spans="1:9" x14ac:dyDescent="0.25">
      <c r="A19" s="132"/>
      <c r="B19" s="25"/>
      <c r="C19" s="49"/>
      <c r="D19" s="63"/>
      <c r="E19" s="63"/>
      <c r="F19" s="63"/>
      <c r="G19" s="63"/>
      <c r="H19" s="25"/>
      <c r="I19" s="30"/>
    </row>
    <row r="20" spans="1:9" ht="15.75" thickBot="1" x14ac:dyDescent="0.3">
      <c r="A20" s="138"/>
      <c r="B20" s="31"/>
      <c r="C20" s="31"/>
      <c r="D20" s="31"/>
      <c r="E20" s="31"/>
      <c r="F20" s="31"/>
      <c r="G20" s="31"/>
      <c r="H20" s="31"/>
      <c r="I20" s="32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20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139" customWidth="1"/>
    <col min="2" max="2" width="13.7109375" style="28" customWidth="1"/>
    <col min="3" max="8" width="9.2851562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17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8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 t="s">
        <v>262</v>
      </c>
      <c r="C3" s="25"/>
      <c r="D3" s="25"/>
      <c r="E3" s="25"/>
      <c r="F3" s="25"/>
      <c r="G3" s="25"/>
      <c r="H3" s="25"/>
      <c r="I3" s="30"/>
    </row>
    <row r="4" spans="1:9" ht="15.75" thickBot="1" x14ac:dyDescent="0.3">
      <c r="A4" s="131">
        <f>INDEX('Point Grid'!B:B,MATCH($A$1,'Point Grid'!A:A,0))</f>
        <v>2.5</v>
      </c>
      <c r="B4" s="25"/>
      <c r="C4" s="25"/>
      <c r="D4" s="25"/>
      <c r="E4" s="25"/>
      <c r="F4" s="25"/>
      <c r="G4" s="25"/>
      <c r="H4" s="25"/>
      <c r="I4" s="30"/>
    </row>
    <row r="5" spans="1:9" ht="15.75" thickBot="1" x14ac:dyDescent="0.3">
      <c r="A5" s="134"/>
      <c r="B5" s="26" t="s">
        <v>263</v>
      </c>
      <c r="C5" s="26"/>
      <c r="D5" s="25"/>
      <c r="E5" s="25"/>
      <c r="F5" s="25"/>
      <c r="G5" s="25"/>
      <c r="H5" s="25"/>
      <c r="I5" s="30"/>
    </row>
    <row r="6" spans="1:9" x14ac:dyDescent="0.25">
      <c r="A6" s="131"/>
      <c r="B6" s="26"/>
      <c r="C6" s="26"/>
      <c r="D6" s="25"/>
      <c r="E6" s="25"/>
      <c r="F6" s="25"/>
      <c r="G6" s="25"/>
      <c r="H6" s="25"/>
      <c r="I6" s="30"/>
    </row>
    <row r="7" spans="1:9" x14ac:dyDescent="0.25">
      <c r="A7" s="131"/>
      <c r="B7" s="26" t="s">
        <v>265</v>
      </c>
      <c r="C7" s="26"/>
      <c r="D7" s="25"/>
      <c r="E7" s="25"/>
      <c r="F7" s="25"/>
      <c r="G7" s="25"/>
      <c r="H7" s="25"/>
      <c r="I7" s="30"/>
    </row>
    <row r="8" spans="1:9" x14ac:dyDescent="0.25">
      <c r="A8" s="131"/>
      <c r="B8" s="26"/>
      <c r="C8" s="26"/>
      <c r="D8" s="25"/>
      <c r="E8" s="25"/>
      <c r="F8" s="25"/>
      <c r="G8" s="25"/>
      <c r="H8" s="25"/>
      <c r="I8" s="30"/>
    </row>
    <row r="9" spans="1:9" ht="15" customHeight="1" x14ac:dyDescent="0.25">
      <c r="A9" s="131"/>
      <c r="B9" s="26" t="s">
        <v>266</v>
      </c>
      <c r="C9" s="26"/>
      <c r="D9" s="163"/>
      <c r="E9" s="59"/>
      <c r="F9" s="163"/>
      <c r="G9" s="163"/>
      <c r="H9" s="163"/>
      <c r="I9" s="30"/>
    </row>
    <row r="10" spans="1:9" ht="15" customHeight="1" x14ac:dyDescent="0.25">
      <c r="A10" s="131"/>
      <c r="B10" s="26"/>
      <c r="C10" s="26"/>
      <c r="D10" s="163"/>
      <c r="E10" s="59"/>
      <c r="F10" s="163"/>
      <c r="G10" s="163"/>
      <c r="H10" s="163"/>
      <c r="I10" s="30"/>
    </row>
    <row r="11" spans="1:9" ht="15" customHeight="1" x14ac:dyDescent="0.25">
      <c r="A11" s="131"/>
      <c r="B11" s="26" t="s">
        <v>267</v>
      </c>
      <c r="C11" s="26"/>
      <c r="D11" s="163"/>
      <c r="E11" s="59"/>
      <c r="F11" s="163"/>
      <c r="G11" s="163"/>
      <c r="H11" s="163"/>
      <c r="I11" s="30"/>
    </row>
    <row r="12" spans="1:9" ht="15" customHeight="1" x14ac:dyDescent="0.25">
      <c r="A12" s="131"/>
      <c r="B12" s="26"/>
      <c r="C12" s="26"/>
      <c r="D12" s="163"/>
      <c r="E12" s="59"/>
      <c r="F12" s="163"/>
      <c r="G12" s="163"/>
      <c r="H12" s="163"/>
      <c r="I12" s="30"/>
    </row>
    <row r="13" spans="1:9" x14ac:dyDescent="0.25">
      <c r="A13" s="131"/>
      <c r="B13" s="26" t="s">
        <v>264</v>
      </c>
      <c r="C13" s="26"/>
      <c r="D13" s="163"/>
      <c r="E13" s="59"/>
      <c r="F13" s="163"/>
      <c r="G13" s="163"/>
      <c r="H13" s="163"/>
      <c r="I13" s="30"/>
    </row>
    <row r="14" spans="1:9" x14ac:dyDescent="0.25">
      <c r="A14" s="131"/>
      <c r="B14" s="26"/>
      <c r="C14" s="26"/>
      <c r="D14" s="163"/>
      <c r="E14" s="59"/>
      <c r="F14" s="163"/>
      <c r="G14" s="163"/>
      <c r="H14" s="163"/>
      <c r="I14" s="30"/>
    </row>
    <row r="15" spans="1:9" ht="15.75" x14ac:dyDescent="0.25">
      <c r="A15" s="131"/>
      <c r="B15" s="64"/>
      <c r="C15" s="41"/>
      <c r="D15" s="41"/>
      <c r="E15" s="41"/>
      <c r="F15" s="41"/>
      <c r="G15" s="41"/>
      <c r="H15" s="25"/>
      <c r="I15" s="30"/>
    </row>
    <row r="16" spans="1:9" ht="15.75" x14ac:dyDescent="0.25">
      <c r="A16" s="131"/>
      <c r="B16" s="64"/>
      <c r="C16" s="41"/>
      <c r="D16" s="41"/>
      <c r="E16" s="41"/>
      <c r="F16" s="41"/>
      <c r="G16" s="41"/>
      <c r="H16" s="25"/>
      <c r="I16" s="30"/>
    </row>
    <row r="17" spans="1:9" ht="15.75" x14ac:dyDescent="0.25">
      <c r="A17" s="131"/>
      <c r="B17" s="64"/>
      <c r="C17" s="41"/>
      <c r="D17" s="41"/>
      <c r="E17" s="41"/>
      <c r="F17" s="41"/>
      <c r="G17" s="41"/>
      <c r="H17" s="25"/>
      <c r="I17" s="30"/>
    </row>
    <row r="18" spans="1:9" ht="15.75" x14ac:dyDescent="0.25">
      <c r="A18" s="131"/>
      <c r="B18" s="64"/>
      <c r="C18" s="41"/>
      <c r="D18" s="41"/>
      <c r="E18" s="41"/>
      <c r="F18" s="41"/>
      <c r="G18" s="41"/>
      <c r="H18" s="25"/>
      <c r="I18" s="30"/>
    </row>
    <row r="19" spans="1:9" ht="15.75" x14ac:dyDescent="0.25">
      <c r="A19" s="131"/>
      <c r="B19" s="64"/>
      <c r="C19" s="60"/>
      <c r="D19" s="65"/>
      <c r="E19" s="65"/>
      <c r="F19" s="65"/>
      <c r="G19" s="65"/>
      <c r="H19" s="65"/>
      <c r="I19" s="30"/>
    </row>
    <row r="20" spans="1:9" ht="15.75" thickBot="1" x14ac:dyDescent="0.3">
      <c r="A20" s="138"/>
      <c r="B20" s="31"/>
      <c r="C20" s="31"/>
      <c r="D20" s="31"/>
      <c r="E20" s="31"/>
      <c r="F20" s="31"/>
      <c r="G20" s="31"/>
      <c r="H20" s="31"/>
      <c r="I20" s="32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8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12" width="10.7109375" style="28" customWidth="1"/>
    <col min="13" max="16384" width="9.140625" style="28"/>
  </cols>
  <sheetData>
    <row r="1" spans="1:11" x14ac:dyDescent="0.25">
      <c r="A1" s="136">
        <v>18</v>
      </c>
      <c r="B1" s="42" t="s">
        <v>12</v>
      </c>
      <c r="C1" s="27"/>
      <c r="D1" s="27"/>
      <c r="E1" s="27"/>
      <c r="F1" s="27"/>
      <c r="G1" s="27"/>
      <c r="H1" s="25"/>
      <c r="I1" s="25"/>
      <c r="J1" s="36"/>
      <c r="K1" s="51" t="s">
        <v>29</v>
      </c>
    </row>
    <row r="2" spans="1:11" x14ac:dyDescent="0.25">
      <c r="A2" s="132"/>
      <c r="B2" s="25"/>
      <c r="C2" s="25"/>
      <c r="D2" s="25"/>
      <c r="E2" s="25"/>
      <c r="F2" s="25"/>
      <c r="G2" s="25"/>
      <c r="H2" s="25"/>
      <c r="I2" s="25"/>
      <c r="J2" s="25"/>
      <c r="K2" s="30"/>
    </row>
    <row r="3" spans="1:11" ht="15.75" x14ac:dyDescent="0.25">
      <c r="A3" s="137" t="s">
        <v>13</v>
      </c>
      <c r="B3" s="64" t="s">
        <v>309</v>
      </c>
      <c r="C3" s="70"/>
      <c r="D3" s="25"/>
      <c r="E3" s="25"/>
      <c r="F3" s="25"/>
      <c r="G3" s="25"/>
      <c r="H3" s="25"/>
      <c r="I3" s="25"/>
      <c r="J3" s="25"/>
      <c r="K3" s="30"/>
    </row>
    <row r="4" spans="1:11" ht="15.75" x14ac:dyDescent="0.25">
      <c r="A4" s="131">
        <f>INDEX('Point Grid'!B:B,MATCH($A$1,'Point Grid'!A:A,0))</f>
        <v>2.25</v>
      </c>
      <c r="B4" s="64" t="s">
        <v>310</v>
      </c>
      <c r="C4" s="70"/>
      <c r="D4" s="25"/>
      <c r="E4" s="25"/>
      <c r="F4" s="25"/>
      <c r="G4" s="25"/>
      <c r="H4" s="25"/>
      <c r="I4" s="25"/>
      <c r="J4" s="25"/>
      <c r="K4" s="30"/>
    </row>
    <row r="5" spans="1:11" ht="15.75" x14ac:dyDescent="0.25">
      <c r="A5" s="142"/>
      <c r="B5" s="64"/>
      <c r="C5" s="70"/>
      <c r="D5" s="25"/>
      <c r="E5" s="25"/>
      <c r="F5" s="25"/>
      <c r="G5" s="25"/>
      <c r="H5" s="25"/>
      <c r="I5" s="25"/>
      <c r="J5" s="25"/>
      <c r="K5" s="30"/>
    </row>
    <row r="6" spans="1:11" ht="15.75" x14ac:dyDescent="0.25">
      <c r="A6" s="132"/>
      <c r="B6" s="64"/>
      <c r="C6" s="41"/>
      <c r="D6" s="41"/>
      <c r="E6" s="190"/>
      <c r="F6" s="25"/>
      <c r="G6" s="25"/>
      <c r="H6" s="25"/>
      <c r="I6" s="25"/>
      <c r="J6" s="25"/>
      <c r="K6" s="30"/>
    </row>
    <row r="7" spans="1:11" x14ac:dyDescent="0.25">
      <c r="A7" s="132"/>
      <c r="B7" s="195"/>
      <c r="C7" s="41"/>
      <c r="D7" s="41"/>
      <c r="E7" s="95">
        <v>2017</v>
      </c>
      <c r="F7" s="95">
        <v>2016</v>
      </c>
      <c r="G7" s="95">
        <v>2015</v>
      </c>
      <c r="H7" s="95">
        <v>2014</v>
      </c>
      <c r="I7" s="95">
        <v>2013</v>
      </c>
      <c r="J7" s="95">
        <v>2012</v>
      </c>
      <c r="K7" s="52"/>
    </row>
    <row r="8" spans="1:11" x14ac:dyDescent="0.25">
      <c r="A8" s="132"/>
      <c r="B8" s="276" t="s">
        <v>311</v>
      </c>
      <c r="C8" s="276"/>
      <c r="D8" s="276"/>
      <c r="E8" s="273">
        <v>-1</v>
      </c>
      <c r="F8" s="273">
        <v>2</v>
      </c>
      <c r="G8" s="273">
        <v>4</v>
      </c>
      <c r="H8" s="273">
        <v>3</v>
      </c>
      <c r="I8" s="273">
        <v>-3</v>
      </c>
      <c r="J8" s="273">
        <v>-2</v>
      </c>
      <c r="K8" s="52"/>
    </row>
    <row r="9" spans="1:11" x14ac:dyDescent="0.25">
      <c r="A9" s="132"/>
      <c r="B9" s="276"/>
      <c r="C9" s="276"/>
      <c r="D9" s="276"/>
      <c r="E9" s="273"/>
      <c r="F9" s="273"/>
      <c r="G9" s="273"/>
      <c r="H9" s="273"/>
      <c r="I9" s="273"/>
      <c r="J9" s="273"/>
      <c r="K9" s="53"/>
    </row>
    <row r="10" spans="1:11" x14ac:dyDescent="0.25">
      <c r="A10" s="132"/>
      <c r="B10" s="276"/>
      <c r="C10" s="276"/>
      <c r="D10" s="276"/>
      <c r="E10" s="273"/>
      <c r="F10" s="273"/>
      <c r="G10" s="273"/>
      <c r="H10" s="273"/>
      <c r="I10" s="273"/>
      <c r="J10" s="273"/>
      <c r="K10" s="53"/>
    </row>
    <row r="11" spans="1:11" x14ac:dyDescent="0.25">
      <c r="A11" s="132"/>
      <c r="B11" s="249" t="s">
        <v>208</v>
      </c>
      <c r="C11" s="249"/>
      <c r="D11" s="249"/>
      <c r="E11" s="198">
        <v>61</v>
      </c>
      <c r="F11" s="87">
        <v>54</v>
      </c>
      <c r="G11" s="87">
        <v>38</v>
      </c>
      <c r="H11" s="87">
        <v>46</v>
      </c>
      <c r="I11" s="87">
        <v>43</v>
      </c>
      <c r="J11" s="86">
        <v>40</v>
      </c>
      <c r="K11" s="53"/>
    </row>
    <row r="12" spans="1:11" x14ac:dyDescent="0.25">
      <c r="A12" s="132"/>
      <c r="B12" s="171"/>
      <c r="C12" s="171"/>
      <c r="D12" s="171"/>
      <c r="E12" s="197"/>
      <c r="F12" s="178"/>
      <c r="G12" s="178"/>
      <c r="H12" s="178"/>
      <c r="I12" s="178"/>
      <c r="J12" s="177"/>
      <c r="K12" s="53"/>
    </row>
    <row r="13" spans="1:11" x14ac:dyDescent="0.25">
      <c r="A13" s="132"/>
      <c r="B13" s="171"/>
      <c r="C13" s="171"/>
      <c r="D13" s="171"/>
      <c r="E13" s="275" t="s">
        <v>312</v>
      </c>
      <c r="F13" s="275"/>
      <c r="G13" s="274" t="s">
        <v>313</v>
      </c>
      <c r="H13" s="274"/>
      <c r="I13" s="178"/>
      <c r="J13" s="177"/>
      <c r="K13" s="53"/>
    </row>
    <row r="14" spans="1:11" x14ac:dyDescent="0.25">
      <c r="A14" s="132"/>
      <c r="B14" s="192"/>
      <c r="C14" s="41"/>
      <c r="D14" s="41"/>
      <c r="E14" s="275"/>
      <c r="F14" s="275"/>
      <c r="G14" s="274"/>
      <c r="H14" s="274"/>
      <c r="I14" s="49"/>
      <c r="J14" s="66"/>
      <c r="K14" s="53"/>
    </row>
    <row r="15" spans="1:11" x14ac:dyDescent="0.25">
      <c r="A15" s="132"/>
      <c r="B15" s="192"/>
      <c r="C15" s="41"/>
      <c r="D15" s="41"/>
      <c r="E15" s="275"/>
      <c r="F15" s="275"/>
      <c r="G15" s="274"/>
      <c r="H15" s="274"/>
      <c r="I15" s="49"/>
      <c r="J15" s="66"/>
      <c r="K15" s="53"/>
    </row>
    <row r="16" spans="1:11" x14ac:dyDescent="0.25">
      <c r="A16" s="132"/>
      <c r="B16" s="192"/>
      <c r="C16" s="41"/>
      <c r="D16" s="41"/>
      <c r="E16" s="95" t="s">
        <v>314</v>
      </c>
      <c r="F16" s="89" t="s">
        <v>40</v>
      </c>
      <c r="G16" s="95" t="s">
        <v>314</v>
      </c>
      <c r="H16" s="89" t="s">
        <v>40</v>
      </c>
      <c r="I16" s="49"/>
      <c r="J16" s="66"/>
      <c r="K16" s="53"/>
    </row>
    <row r="17" spans="1:11" x14ac:dyDescent="0.25">
      <c r="A17" s="132"/>
      <c r="B17" s="249" t="s">
        <v>315</v>
      </c>
      <c r="C17" s="249"/>
      <c r="D17" s="249"/>
      <c r="E17" s="95">
        <v>23</v>
      </c>
      <c r="F17" s="89">
        <v>17</v>
      </c>
      <c r="G17" s="95">
        <v>29</v>
      </c>
      <c r="H17" s="89">
        <v>19</v>
      </c>
      <c r="I17" s="49"/>
      <c r="J17" s="66"/>
      <c r="K17" s="53"/>
    </row>
    <row r="18" spans="1:11" x14ac:dyDescent="0.25">
      <c r="A18" s="132"/>
      <c r="B18" s="249" t="s">
        <v>316</v>
      </c>
      <c r="C18" s="249"/>
      <c r="D18" s="249"/>
      <c r="E18" s="95">
        <v>27</v>
      </c>
      <c r="F18" s="89">
        <v>20</v>
      </c>
      <c r="G18" s="95">
        <v>22</v>
      </c>
      <c r="H18" s="89">
        <v>18</v>
      </c>
      <c r="I18" s="49"/>
      <c r="J18" s="66"/>
      <c r="K18" s="53"/>
    </row>
    <row r="19" spans="1:11" x14ac:dyDescent="0.25">
      <c r="A19" s="132"/>
      <c r="B19" s="249" t="s">
        <v>317</v>
      </c>
      <c r="C19" s="249"/>
      <c r="D19" s="249"/>
      <c r="E19" s="95">
        <v>12</v>
      </c>
      <c r="F19" s="95">
        <v>12</v>
      </c>
      <c r="G19" s="95">
        <v>14</v>
      </c>
      <c r="H19" s="95">
        <v>14</v>
      </c>
      <c r="I19" s="41"/>
      <c r="J19" s="49"/>
      <c r="K19" s="52"/>
    </row>
    <row r="20" spans="1:11" ht="15.75" x14ac:dyDescent="0.25">
      <c r="A20" s="132"/>
      <c r="B20" s="64"/>
      <c r="C20" s="70"/>
      <c r="D20" s="49"/>
      <c r="E20" s="49"/>
      <c r="F20" s="49"/>
      <c r="G20" s="49"/>
      <c r="H20" s="49"/>
      <c r="I20" s="49"/>
      <c r="J20" s="66"/>
      <c r="K20" s="53"/>
    </row>
    <row r="21" spans="1:11" ht="15.75" x14ac:dyDescent="0.25">
      <c r="A21" s="133" t="s">
        <v>2</v>
      </c>
      <c r="B21" s="64" t="s">
        <v>318</v>
      </c>
      <c r="C21" s="70"/>
      <c r="D21" s="49"/>
      <c r="E21" s="49"/>
      <c r="F21" s="49"/>
      <c r="G21" s="49"/>
      <c r="H21" s="49"/>
      <c r="I21" s="49"/>
      <c r="J21" s="66"/>
      <c r="K21" s="53"/>
    </row>
    <row r="22" spans="1:11" ht="16.5" thickBot="1" x14ac:dyDescent="0.3">
      <c r="A22" s="131">
        <f>INDEX('Point Grid'!$C$8:$I$31,MATCH($A$1,'Point Grid'!$A$8:$A$31,0),MATCH(A21,'Point Grid'!$C$7:$I$7,0))</f>
        <v>1.5</v>
      </c>
      <c r="B22" s="64"/>
      <c r="C22" s="70"/>
      <c r="D22" s="49"/>
      <c r="E22" s="49"/>
      <c r="F22" s="49"/>
      <c r="G22" s="49"/>
      <c r="H22" s="49"/>
      <c r="I22" s="49"/>
      <c r="J22" s="68"/>
      <c r="K22" s="53"/>
    </row>
    <row r="23" spans="1:11" ht="16.5" thickBot="1" x14ac:dyDescent="0.3">
      <c r="A23" s="134"/>
      <c r="B23" s="36"/>
      <c r="C23" s="70"/>
      <c r="D23" s="68"/>
      <c r="E23" s="68"/>
      <c r="F23" s="68"/>
      <c r="G23" s="68"/>
      <c r="H23" s="68"/>
      <c r="I23" s="68"/>
      <c r="J23" s="68"/>
      <c r="K23" s="53"/>
    </row>
    <row r="24" spans="1:11" ht="15.75" x14ac:dyDescent="0.25">
      <c r="A24" s="132"/>
      <c r="B24" s="36"/>
      <c r="C24" s="70"/>
      <c r="D24" s="68"/>
      <c r="E24" s="68"/>
      <c r="F24" s="68"/>
      <c r="G24" s="68"/>
      <c r="H24" s="68"/>
      <c r="I24" s="68"/>
      <c r="J24" s="68"/>
      <c r="K24" s="53"/>
    </row>
    <row r="25" spans="1:11" ht="15.75" x14ac:dyDescent="0.25">
      <c r="A25" s="133" t="s">
        <v>3</v>
      </c>
      <c r="B25" s="64" t="s">
        <v>319</v>
      </c>
      <c r="C25" s="70"/>
      <c r="D25" s="68"/>
      <c r="E25" s="68"/>
      <c r="F25" s="68"/>
      <c r="G25" s="68"/>
      <c r="H25" s="68"/>
      <c r="I25" s="68"/>
      <c r="J25" s="68"/>
      <c r="K25" s="53"/>
    </row>
    <row r="26" spans="1:11" ht="16.5" thickBot="1" x14ac:dyDescent="0.3">
      <c r="A26" s="131">
        <f>INDEX('Point Grid'!$C$8:$I$31,MATCH($A$1,'Point Grid'!$A$8:$A$31,0),MATCH(A25,'Point Grid'!$C$7:$I$7,0))</f>
        <v>0.75</v>
      </c>
      <c r="B26" s="36" t="s">
        <v>320</v>
      </c>
      <c r="C26" s="70"/>
      <c r="D26" s="68"/>
      <c r="E26" s="68"/>
      <c r="F26" s="68"/>
      <c r="G26" s="68"/>
      <c r="H26" s="68"/>
      <c r="I26" s="68"/>
      <c r="J26" s="66"/>
      <c r="K26" s="53"/>
    </row>
    <row r="27" spans="1:11" ht="15.75" thickBot="1" x14ac:dyDescent="0.3">
      <c r="A27" s="134"/>
      <c r="B27" s="36"/>
      <c r="C27" s="36"/>
      <c r="D27" s="36"/>
      <c r="E27" s="36"/>
      <c r="F27" s="36"/>
      <c r="G27" s="36"/>
      <c r="H27" s="36"/>
      <c r="I27" s="36"/>
      <c r="J27" s="66"/>
      <c r="K27" s="53"/>
    </row>
    <row r="28" spans="1:11" ht="15.75" thickBot="1" x14ac:dyDescent="0.3">
      <c r="A28" s="143"/>
      <c r="B28" s="37"/>
      <c r="C28" s="37"/>
      <c r="D28" s="37"/>
      <c r="E28" s="37"/>
      <c r="F28" s="37"/>
      <c r="G28" s="37"/>
      <c r="H28" s="37"/>
      <c r="I28" s="37"/>
      <c r="J28" s="37"/>
      <c r="K28" s="56"/>
    </row>
  </sheetData>
  <mergeCells count="13">
    <mergeCell ref="B18:D18"/>
    <mergeCell ref="B19:D19"/>
    <mergeCell ref="J8:J10"/>
    <mergeCell ref="B11:D11"/>
    <mergeCell ref="G13:H15"/>
    <mergeCell ref="E13:F15"/>
    <mergeCell ref="B17:D17"/>
    <mergeCell ref="B8:D10"/>
    <mergeCell ref="E8:E10"/>
    <mergeCell ref="F8:F10"/>
    <mergeCell ref="G8:G10"/>
    <mergeCell ref="H8:H10"/>
    <mergeCell ref="I8:I10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3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5" width="12.28515625" style="28" customWidth="1"/>
    <col min="6" max="6" width="13.28515625" style="28" customWidth="1"/>
    <col min="7" max="8" width="12.28515625" style="28" customWidth="1"/>
    <col min="9" max="9" width="10.140625" style="28" customWidth="1"/>
    <col min="10" max="10" width="10.7109375" style="28" customWidth="1"/>
    <col min="11" max="16384" width="9.140625" style="28"/>
  </cols>
  <sheetData>
    <row r="1" spans="1:9" x14ac:dyDescent="0.25">
      <c r="A1" s="136">
        <v>19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ht="15.75" x14ac:dyDescent="0.25">
      <c r="A3" s="137" t="s">
        <v>13</v>
      </c>
      <c r="B3" s="64"/>
      <c r="C3" s="70"/>
      <c r="D3" s="70"/>
      <c r="E3" s="70"/>
      <c r="F3" s="70"/>
      <c r="G3" s="25"/>
      <c r="H3" s="25"/>
      <c r="I3" s="30"/>
    </row>
    <row r="4" spans="1:9" ht="15.75" x14ac:dyDescent="0.25">
      <c r="A4" s="131">
        <f>INDEX('Point Grid'!B:B,MATCH($A$1,'Point Grid'!A:A,0))</f>
        <v>3</v>
      </c>
      <c r="B4" s="64"/>
      <c r="C4" s="70"/>
      <c r="D4" s="70"/>
      <c r="E4" s="70"/>
      <c r="F4" s="70"/>
      <c r="G4" s="25"/>
      <c r="H4" s="25"/>
      <c r="I4" s="30"/>
    </row>
    <row r="5" spans="1:9" ht="15.75" x14ac:dyDescent="0.25">
      <c r="A5" s="144"/>
      <c r="B5" s="36"/>
      <c r="C5" s="36"/>
      <c r="D5" s="36"/>
      <c r="E5" s="36"/>
      <c r="F5" s="70"/>
      <c r="G5" s="25"/>
      <c r="H5" s="25"/>
      <c r="I5" s="30"/>
    </row>
    <row r="6" spans="1:9" ht="15.75" x14ac:dyDescent="0.25">
      <c r="A6" s="133" t="s">
        <v>2</v>
      </c>
      <c r="B6" s="64" t="s">
        <v>295</v>
      </c>
      <c r="C6" s="101"/>
      <c r="D6" s="102"/>
      <c r="E6" s="102"/>
      <c r="F6" s="70"/>
      <c r="G6" s="25"/>
      <c r="H6" s="25"/>
      <c r="I6" s="30"/>
    </row>
    <row r="7" spans="1:9" ht="16.5" thickBot="1" x14ac:dyDescent="0.3">
      <c r="A7" s="131">
        <f>INDEX('Point Grid'!$C$8:$I$31,MATCH($A$1,'Point Grid'!$A$8:$A$31,0),MATCH(A6,'Point Grid'!$C$7:$I$7,0))</f>
        <v>1</v>
      </c>
      <c r="B7" s="64"/>
      <c r="C7" s="103"/>
      <c r="D7" s="104"/>
      <c r="E7" s="104"/>
      <c r="F7" s="70"/>
      <c r="G7" s="25"/>
      <c r="H7" s="25"/>
      <c r="I7" s="30"/>
    </row>
    <row r="8" spans="1:9" ht="16.5" thickBot="1" x14ac:dyDescent="0.3">
      <c r="A8" s="134"/>
      <c r="B8" s="64"/>
      <c r="C8" s="103"/>
      <c r="D8" s="104"/>
      <c r="E8" s="104"/>
      <c r="F8" s="70"/>
      <c r="G8" s="25"/>
      <c r="H8" s="41"/>
      <c r="I8" s="30"/>
    </row>
    <row r="9" spans="1:9" ht="15.75" x14ac:dyDescent="0.25">
      <c r="A9" s="132"/>
      <c r="B9" s="71"/>
      <c r="C9" s="103"/>
      <c r="D9" s="104"/>
      <c r="E9" s="105"/>
      <c r="F9" s="70"/>
      <c r="G9" s="25"/>
      <c r="H9" s="57"/>
      <c r="I9" s="30"/>
    </row>
    <row r="10" spans="1:9" ht="15.75" x14ac:dyDescent="0.25">
      <c r="A10" s="133" t="s">
        <v>3</v>
      </c>
      <c r="B10" s="64" t="s">
        <v>296</v>
      </c>
      <c r="C10" s="70"/>
      <c r="D10" s="70"/>
      <c r="E10" s="70"/>
      <c r="F10" s="70"/>
      <c r="G10" s="25"/>
      <c r="H10" s="57"/>
      <c r="I10" s="30"/>
    </row>
    <row r="11" spans="1:9" ht="16.5" thickBot="1" x14ac:dyDescent="0.3">
      <c r="A11" s="131">
        <f>INDEX('Point Grid'!$C$8:$I$31,MATCH($A$1,'Point Grid'!$A$8:$A$31,0),MATCH(A10,'Point Grid'!$C$7:$I$7,0))</f>
        <v>2</v>
      </c>
      <c r="B11" s="64" t="s">
        <v>49</v>
      </c>
      <c r="C11" s="70"/>
      <c r="D11" s="70"/>
      <c r="E11" s="70"/>
      <c r="F11" s="70"/>
      <c r="G11" s="25"/>
      <c r="H11" s="57"/>
      <c r="I11" s="30"/>
    </row>
    <row r="12" spans="1:9" ht="16.5" thickBot="1" x14ac:dyDescent="0.3">
      <c r="A12" s="134"/>
      <c r="B12" s="23"/>
      <c r="C12" s="70"/>
      <c r="D12" s="70"/>
      <c r="E12" s="70"/>
      <c r="F12" s="70"/>
      <c r="G12" s="25"/>
      <c r="H12" s="57"/>
      <c r="I12" s="30"/>
    </row>
    <row r="13" spans="1:9" ht="15.75" customHeight="1" x14ac:dyDescent="0.25">
      <c r="A13" s="142"/>
      <c r="B13" s="278" t="s">
        <v>297</v>
      </c>
      <c r="C13" s="277" t="s">
        <v>298</v>
      </c>
      <c r="D13" s="277" t="s">
        <v>299</v>
      </c>
      <c r="E13" s="277" t="s">
        <v>300</v>
      </c>
      <c r="F13" s="277" t="s">
        <v>301</v>
      </c>
      <c r="G13" s="280" t="s">
        <v>302</v>
      </c>
      <c r="H13" s="279" t="s">
        <v>303</v>
      </c>
      <c r="I13" s="30"/>
    </row>
    <row r="14" spans="1:9" ht="15.75" customHeight="1" x14ac:dyDescent="0.25">
      <c r="A14" s="142"/>
      <c r="B14" s="278"/>
      <c r="C14" s="277"/>
      <c r="D14" s="277"/>
      <c r="E14" s="277"/>
      <c r="F14" s="277"/>
      <c r="G14" s="280"/>
      <c r="H14" s="279"/>
      <c r="I14" s="30"/>
    </row>
    <row r="15" spans="1:9" ht="15.75" customHeight="1" x14ac:dyDescent="0.25">
      <c r="A15" s="142"/>
      <c r="B15" s="278"/>
      <c r="C15" s="277"/>
      <c r="D15" s="277"/>
      <c r="E15" s="277"/>
      <c r="F15" s="277"/>
      <c r="G15" s="280"/>
      <c r="H15" s="279"/>
      <c r="I15" s="30"/>
    </row>
    <row r="16" spans="1:9" ht="15.75" customHeight="1" x14ac:dyDescent="0.25">
      <c r="A16" s="142"/>
      <c r="B16" s="278"/>
      <c r="C16" s="277"/>
      <c r="D16" s="277"/>
      <c r="E16" s="277"/>
      <c r="F16" s="277"/>
      <c r="G16" s="280"/>
      <c r="H16" s="279"/>
      <c r="I16" s="30"/>
    </row>
    <row r="17" spans="1:9" ht="15.75" x14ac:dyDescent="0.25">
      <c r="A17" s="142"/>
      <c r="B17" s="95" t="s">
        <v>33</v>
      </c>
      <c r="C17" s="196">
        <v>500</v>
      </c>
      <c r="D17" s="196">
        <v>750</v>
      </c>
      <c r="E17" s="196">
        <v>360</v>
      </c>
      <c r="F17" s="196">
        <v>-60</v>
      </c>
      <c r="G17" s="107" t="s">
        <v>304</v>
      </c>
      <c r="H17" s="82">
        <v>30</v>
      </c>
      <c r="I17" s="30"/>
    </row>
    <row r="18" spans="1:9" ht="15.75" x14ac:dyDescent="0.25">
      <c r="A18" s="142"/>
      <c r="B18" s="95" t="s">
        <v>34</v>
      </c>
      <c r="C18" s="196">
        <v>800</v>
      </c>
      <c r="D18" s="196">
        <v>900</v>
      </c>
      <c r="E18" s="196">
        <v>400</v>
      </c>
      <c r="F18" s="196">
        <v>80</v>
      </c>
      <c r="G18" s="107" t="s">
        <v>305</v>
      </c>
      <c r="H18" s="82">
        <v>80</v>
      </c>
      <c r="I18" s="30"/>
    </row>
    <row r="19" spans="1:9" ht="15.75" x14ac:dyDescent="0.25">
      <c r="A19" s="142"/>
      <c r="B19" s="36"/>
      <c r="C19" s="70"/>
      <c r="D19" s="70"/>
      <c r="E19" s="70"/>
      <c r="F19" s="70"/>
      <c r="G19" s="25"/>
      <c r="H19" s="57"/>
      <c r="I19" s="30"/>
    </row>
    <row r="20" spans="1:9" ht="15.75" x14ac:dyDescent="0.25">
      <c r="A20" s="142"/>
      <c r="B20" s="36" t="s">
        <v>306</v>
      </c>
      <c r="C20" s="70"/>
      <c r="D20" s="70"/>
      <c r="E20" s="70"/>
      <c r="F20" s="70"/>
      <c r="G20" s="25"/>
      <c r="H20" s="57"/>
      <c r="I20" s="30"/>
    </row>
    <row r="21" spans="1:9" ht="15.75" x14ac:dyDescent="0.25">
      <c r="A21" s="142"/>
      <c r="B21" s="36" t="s">
        <v>307</v>
      </c>
      <c r="C21" s="70"/>
      <c r="D21" s="70"/>
      <c r="E21" s="70"/>
      <c r="F21" s="70"/>
      <c r="G21" s="25"/>
      <c r="H21" s="57"/>
      <c r="I21" s="30"/>
    </row>
    <row r="22" spans="1:9" ht="15.75" x14ac:dyDescent="0.25">
      <c r="A22" s="142"/>
      <c r="B22" s="36" t="s">
        <v>308</v>
      </c>
      <c r="C22" s="70"/>
      <c r="D22" s="70"/>
      <c r="E22" s="70"/>
      <c r="F22" s="70"/>
      <c r="G22" s="25"/>
      <c r="H22" s="57"/>
      <c r="I22" s="30"/>
    </row>
    <row r="23" spans="1:9" ht="15.75" thickBot="1" x14ac:dyDescent="0.3">
      <c r="A23" s="138"/>
      <c r="B23" s="31"/>
      <c r="C23" s="31"/>
      <c r="D23" s="31"/>
      <c r="E23" s="31"/>
      <c r="F23" s="31"/>
      <c r="G23" s="31"/>
      <c r="H23" s="31"/>
      <c r="I23" s="32"/>
    </row>
  </sheetData>
  <mergeCells count="8">
    <mergeCell ref="C13:C16"/>
    <mergeCell ref="B13:B16"/>
    <mergeCell ref="H1:I1"/>
    <mergeCell ref="H13:H16"/>
    <mergeCell ref="G13:G16"/>
    <mergeCell ref="F13:F16"/>
    <mergeCell ref="E13:E16"/>
    <mergeCell ref="D13:D16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32"/>
  <sheetViews>
    <sheetView zoomScaleNormal="100"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10" width="10.7109375" style="28" customWidth="1"/>
    <col min="11" max="16384" width="9.140625" style="28"/>
  </cols>
  <sheetData>
    <row r="1" spans="1:9" x14ac:dyDescent="0.25">
      <c r="A1" s="136">
        <v>20</v>
      </c>
      <c r="B1" s="42" t="s">
        <v>12</v>
      </c>
      <c r="C1" s="27"/>
      <c r="D1" s="27"/>
      <c r="E1" s="27"/>
      <c r="F1" s="27"/>
      <c r="G1" s="27"/>
      <c r="H1" s="36"/>
      <c r="I1" s="77" t="s">
        <v>29</v>
      </c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ht="15.75" x14ac:dyDescent="0.25">
      <c r="A3" s="137" t="s">
        <v>13</v>
      </c>
      <c r="B3" s="64" t="s">
        <v>268</v>
      </c>
      <c r="C3" s="70"/>
      <c r="D3" s="25"/>
      <c r="E3" s="25"/>
      <c r="F3" s="25"/>
      <c r="G3" s="25"/>
      <c r="H3" s="25"/>
      <c r="I3" s="30"/>
    </row>
    <row r="4" spans="1:9" ht="15.75" x14ac:dyDescent="0.25">
      <c r="A4" s="131">
        <f>INDEX('Point Grid'!B:B,MATCH($A$1,'Point Grid'!A:A,0))</f>
        <v>2.5</v>
      </c>
      <c r="B4" s="64" t="s">
        <v>269</v>
      </c>
      <c r="C4" s="70"/>
      <c r="D4" s="25"/>
      <c r="E4" s="25"/>
      <c r="F4" s="25"/>
      <c r="G4" s="25"/>
      <c r="H4" s="25"/>
      <c r="I4" s="30"/>
    </row>
    <row r="5" spans="1:9" ht="15.75" x14ac:dyDescent="0.25">
      <c r="A5" s="142"/>
      <c r="B5" s="64" t="s">
        <v>270</v>
      </c>
      <c r="C5" s="70"/>
      <c r="D5" s="25"/>
      <c r="E5" s="25"/>
      <c r="F5" s="25"/>
      <c r="G5" s="25"/>
      <c r="H5" s="25"/>
      <c r="I5" s="30"/>
    </row>
    <row r="6" spans="1:9" ht="15.75" x14ac:dyDescent="0.25">
      <c r="A6" s="132"/>
      <c r="B6" s="64"/>
      <c r="C6" s="41"/>
      <c r="D6" s="41"/>
      <c r="E6" s="190"/>
      <c r="F6" s="25"/>
      <c r="G6" s="25"/>
      <c r="H6" s="25"/>
      <c r="I6" s="30"/>
    </row>
    <row r="7" spans="1:9" x14ac:dyDescent="0.25">
      <c r="A7" s="132"/>
      <c r="B7" s="192" t="s">
        <v>271</v>
      </c>
      <c r="C7" s="41"/>
      <c r="D7" s="41"/>
      <c r="E7" s="190"/>
      <c r="F7" s="49"/>
      <c r="G7" s="49"/>
      <c r="H7" s="49"/>
      <c r="I7" s="52"/>
    </row>
    <row r="8" spans="1:9" x14ac:dyDescent="0.25">
      <c r="A8" s="132"/>
      <c r="B8" s="192" t="s">
        <v>273</v>
      </c>
      <c r="C8" s="41"/>
      <c r="D8" s="41"/>
      <c r="E8" s="190"/>
      <c r="F8" s="49"/>
      <c r="G8" s="49"/>
      <c r="H8" s="49"/>
      <c r="I8" s="52"/>
    </row>
    <row r="9" spans="1:9" x14ac:dyDescent="0.25">
      <c r="A9" s="132"/>
      <c r="B9" s="192" t="s">
        <v>274</v>
      </c>
      <c r="C9" s="41"/>
      <c r="D9" s="41"/>
      <c r="E9" s="190"/>
      <c r="F9" s="49"/>
      <c r="G9" s="49"/>
      <c r="H9" s="66"/>
      <c r="I9" s="53"/>
    </row>
    <row r="10" spans="1:9" x14ac:dyDescent="0.25">
      <c r="A10" s="132"/>
      <c r="B10" s="192"/>
      <c r="C10" s="41"/>
      <c r="D10" s="41"/>
      <c r="E10" s="190"/>
      <c r="F10" s="49"/>
      <c r="G10" s="49"/>
      <c r="H10" s="66"/>
      <c r="I10" s="53"/>
    </row>
    <row r="11" spans="1:9" x14ac:dyDescent="0.25">
      <c r="A11" s="132"/>
      <c r="B11" s="192" t="s">
        <v>272</v>
      </c>
      <c r="C11" s="41"/>
      <c r="D11" s="41"/>
      <c r="E11" s="190"/>
      <c r="F11" s="49"/>
      <c r="G11" s="49"/>
      <c r="H11" s="66"/>
      <c r="I11" s="53"/>
    </row>
    <row r="12" spans="1:9" x14ac:dyDescent="0.25">
      <c r="A12" s="132"/>
      <c r="B12" s="192" t="s">
        <v>275</v>
      </c>
      <c r="C12" s="41"/>
      <c r="D12" s="41"/>
      <c r="E12" s="190"/>
      <c r="F12" s="49"/>
      <c r="G12" s="49"/>
      <c r="H12" s="66"/>
      <c r="I12" s="53"/>
    </row>
    <row r="13" spans="1:9" x14ac:dyDescent="0.25">
      <c r="A13" s="132"/>
      <c r="B13" s="192" t="s">
        <v>276</v>
      </c>
      <c r="C13" s="41"/>
      <c r="D13" s="41"/>
      <c r="E13" s="191"/>
      <c r="F13" s="49"/>
      <c r="G13" s="49"/>
      <c r="H13" s="66"/>
      <c r="I13" s="53"/>
    </row>
    <row r="14" spans="1:9" x14ac:dyDescent="0.25">
      <c r="A14" s="132"/>
      <c r="B14" s="192" t="s">
        <v>277</v>
      </c>
      <c r="C14" s="41"/>
      <c r="D14" s="41"/>
      <c r="E14" s="191"/>
      <c r="F14" s="49"/>
      <c r="G14" s="49"/>
      <c r="H14" s="66"/>
      <c r="I14" s="53"/>
    </row>
    <row r="15" spans="1:9" x14ac:dyDescent="0.25">
      <c r="A15" s="132"/>
      <c r="B15" s="192" t="s">
        <v>278</v>
      </c>
      <c r="C15" s="41"/>
      <c r="D15" s="41"/>
      <c r="E15" s="191"/>
      <c r="F15" s="41"/>
      <c r="G15" s="41"/>
      <c r="H15" s="49"/>
      <c r="I15" s="52"/>
    </row>
    <row r="16" spans="1:9" ht="15.75" x14ac:dyDescent="0.25">
      <c r="A16" s="132"/>
      <c r="B16" s="64"/>
      <c r="C16" s="70"/>
      <c r="D16" s="49"/>
      <c r="E16" s="49"/>
      <c r="F16" s="49"/>
      <c r="G16" s="49"/>
      <c r="H16" s="66"/>
      <c r="I16" s="53"/>
    </row>
    <row r="17" spans="1:9" ht="15.75" x14ac:dyDescent="0.25">
      <c r="A17" s="133" t="s">
        <v>2</v>
      </c>
      <c r="B17" s="64" t="s">
        <v>279</v>
      </c>
      <c r="C17" s="70"/>
      <c r="D17" s="49"/>
      <c r="E17" s="49"/>
      <c r="F17" s="49"/>
      <c r="G17" s="49"/>
      <c r="H17" s="66"/>
      <c r="I17" s="53"/>
    </row>
    <row r="18" spans="1:9" ht="16.5" thickBot="1" x14ac:dyDescent="0.3">
      <c r="A18" s="131">
        <f>INDEX('Point Grid'!$C$8:$I$31,MATCH($A$1,'Point Grid'!$A$8:$A$31,0),MATCH(A17,'Point Grid'!$C$7:$I$7,0))</f>
        <v>0.75</v>
      </c>
      <c r="B18" s="64"/>
      <c r="C18" s="70"/>
      <c r="D18" s="49"/>
      <c r="E18" s="49"/>
      <c r="F18" s="49"/>
      <c r="G18" s="49"/>
      <c r="H18" s="68"/>
      <c r="I18" s="53"/>
    </row>
    <row r="19" spans="1:9" ht="16.5" thickBot="1" x14ac:dyDescent="0.3">
      <c r="A19" s="134"/>
      <c r="B19" s="36"/>
      <c r="C19" s="70"/>
      <c r="D19" s="68"/>
      <c r="E19" s="68"/>
      <c r="F19" s="68"/>
      <c r="G19" s="68"/>
      <c r="H19" s="68"/>
      <c r="I19" s="53"/>
    </row>
    <row r="20" spans="1:9" ht="15.75" x14ac:dyDescent="0.25">
      <c r="A20" s="132"/>
      <c r="B20" s="36"/>
      <c r="C20" s="70"/>
      <c r="D20" s="68"/>
      <c r="E20" s="68"/>
      <c r="F20" s="68"/>
      <c r="G20" s="68"/>
      <c r="H20" s="68"/>
      <c r="I20" s="53"/>
    </row>
    <row r="21" spans="1:9" ht="15.75" x14ac:dyDescent="0.25">
      <c r="A21" s="133" t="s">
        <v>3</v>
      </c>
      <c r="B21" s="64" t="s">
        <v>280</v>
      </c>
      <c r="C21" s="70"/>
      <c r="D21" s="68"/>
      <c r="E21" s="68"/>
      <c r="F21" s="68"/>
      <c r="G21" s="68"/>
      <c r="H21" s="68"/>
      <c r="I21" s="53"/>
    </row>
    <row r="22" spans="1:9" ht="16.5" thickBot="1" x14ac:dyDescent="0.3">
      <c r="A22" s="131">
        <f>INDEX('Point Grid'!$C$8:$I$31,MATCH($A$1,'Point Grid'!$A$8:$A$31,0),MATCH(A21,'Point Grid'!$C$7:$I$7,0))</f>
        <v>0.5</v>
      </c>
      <c r="B22" s="36"/>
      <c r="C22" s="70"/>
      <c r="D22" s="68"/>
      <c r="E22" s="68"/>
      <c r="F22" s="68"/>
      <c r="G22" s="68"/>
      <c r="H22" s="66"/>
      <c r="I22" s="53"/>
    </row>
    <row r="23" spans="1:9" ht="15.75" thickBot="1" x14ac:dyDescent="0.3">
      <c r="A23" s="134"/>
      <c r="B23" s="36"/>
      <c r="C23" s="36"/>
      <c r="D23" s="36"/>
      <c r="E23" s="36"/>
      <c r="F23" s="36"/>
      <c r="G23" s="36"/>
      <c r="H23" s="66"/>
      <c r="I23" s="53"/>
    </row>
    <row r="24" spans="1:9" x14ac:dyDescent="0.25">
      <c r="A24" s="145"/>
      <c r="B24" s="36"/>
      <c r="C24" s="67"/>
      <c r="D24" s="49"/>
      <c r="E24" s="66"/>
      <c r="F24" s="66"/>
      <c r="G24" s="66"/>
      <c r="H24" s="66"/>
      <c r="I24" s="53"/>
    </row>
    <row r="25" spans="1:9" ht="15.75" x14ac:dyDescent="0.25">
      <c r="A25" s="133" t="s">
        <v>4</v>
      </c>
      <c r="B25" s="64" t="s">
        <v>281</v>
      </c>
      <c r="C25" s="69"/>
      <c r="D25" s="68"/>
      <c r="E25" s="68"/>
      <c r="F25" s="68"/>
      <c r="G25" s="68"/>
      <c r="H25" s="68"/>
      <c r="I25" s="54"/>
    </row>
    <row r="26" spans="1:9" ht="16.5" thickBot="1" x14ac:dyDescent="0.3">
      <c r="A26" s="131">
        <f>INDEX('Point Grid'!$C$8:$I$31,MATCH($A$1,'Point Grid'!$A$8:$A$31,0),MATCH(A25,'Point Grid'!$C$7:$I$7,0))</f>
        <v>0.5</v>
      </c>
      <c r="B26" s="64"/>
      <c r="C26" s="69"/>
      <c r="D26" s="68"/>
      <c r="E26" s="68"/>
      <c r="F26" s="68"/>
      <c r="G26" s="68"/>
      <c r="H26" s="68"/>
      <c r="I26" s="54"/>
    </row>
    <row r="27" spans="1:9" ht="15.75" thickBot="1" x14ac:dyDescent="0.3">
      <c r="A27" s="134"/>
      <c r="B27" s="36"/>
      <c r="C27" s="69"/>
      <c r="D27" s="68"/>
      <c r="E27" s="68"/>
      <c r="F27" s="68"/>
      <c r="G27" s="68"/>
      <c r="H27" s="68"/>
      <c r="I27" s="54"/>
    </row>
    <row r="28" spans="1:9" x14ac:dyDescent="0.25">
      <c r="A28" s="145"/>
      <c r="B28" s="36"/>
      <c r="C28" s="67"/>
      <c r="D28" s="49"/>
      <c r="E28" s="66"/>
      <c r="F28" s="66"/>
      <c r="G28" s="66"/>
      <c r="H28" s="66"/>
      <c r="I28" s="53"/>
    </row>
    <row r="29" spans="1:9" ht="15.75" x14ac:dyDescent="0.25">
      <c r="A29" s="133" t="s">
        <v>5</v>
      </c>
      <c r="B29" s="64" t="s">
        <v>282</v>
      </c>
      <c r="C29" s="69"/>
      <c r="D29" s="68"/>
      <c r="E29" s="68"/>
      <c r="F29" s="68"/>
      <c r="G29" s="68"/>
      <c r="H29" s="68"/>
      <c r="I29" s="54"/>
    </row>
    <row r="30" spans="1:9" ht="16.5" thickBot="1" x14ac:dyDescent="0.3">
      <c r="A30" s="131">
        <f>INDEX('Point Grid'!$C$8:$I$31,MATCH($A$1,'Point Grid'!$A$8:$A$31,0),MATCH(A29,'Point Grid'!$C$7:$I$7,0))</f>
        <v>0.75</v>
      </c>
      <c r="B30" s="64" t="s">
        <v>283</v>
      </c>
      <c r="C30" s="69"/>
      <c r="D30" s="68"/>
      <c r="E30" s="68"/>
      <c r="F30" s="68"/>
      <c r="G30" s="68"/>
      <c r="H30" s="68"/>
      <c r="I30" s="54"/>
    </row>
    <row r="31" spans="1:9" ht="15.75" thickBot="1" x14ac:dyDescent="0.3">
      <c r="A31" s="134"/>
      <c r="B31" s="36"/>
      <c r="C31" s="69"/>
      <c r="D31" s="68"/>
      <c r="E31" s="68"/>
      <c r="F31" s="68"/>
      <c r="G31" s="68"/>
      <c r="H31" s="68"/>
      <c r="I31" s="54"/>
    </row>
    <row r="32" spans="1:9" ht="15.75" thickBot="1" x14ac:dyDescent="0.3">
      <c r="A32" s="143"/>
      <c r="B32" s="37"/>
      <c r="C32" s="37"/>
      <c r="D32" s="37"/>
      <c r="E32" s="37"/>
      <c r="F32" s="37"/>
      <c r="G32" s="37"/>
      <c r="H32" s="37"/>
      <c r="I32" s="56"/>
    </row>
  </sheetData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D33"/>
  <sheetViews>
    <sheetView workbookViewId="0"/>
  </sheetViews>
  <sheetFormatPr defaultColWidth="9.140625" defaultRowHeight="15" x14ac:dyDescent="0.25"/>
  <cols>
    <col min="1" max="1" width="8.7109375" style="139" customWidth="1"/>
    <col min="2" max="2" width="14" style="28" customWidth="1"/>
    <col min="3" max="6" width="9.28515625" style="28" customWidth="1"/>
    <col min="7" max="8" width="8.140625" style="28" customWidth="1"/>
    <col min="9" max="9" width="9.140625" style="28" customWidth="1"/>
    <col min="10" max="10" width="9.42578125" style="28" customWidth="1"/>
    <col min="11" max="11" width="10.7109375" style="28" customWidth="1"/>
    <col min="12" max="12" width="9.140625" style="28"/>
    <col min="13" max="30" width="9.140625" style="88"/>
    <col min="31" max="16384" width="9.140625" style="28"/>
  </cols>
  <sheetData>
    <row r="1" spans="1:10" x14ac:dyDescent="0.25">
      <c r="A1" s="136">
        <v>21</v>
      </c>
      <c r="B1" s="42" t="s">
        <v>12</v>
      </c>
      <c r="C1" s="27"/>
      <c r="D1" s="27"/>
      <c r="E1" s="27"/>
      <c r="F1" s="27"/>
      <c r="G1" s="27"/>
      <c r="H1" s="27"/>
      <c r="I1" s="216" t="s">
        <v>29</v>
      </c>
      <c r="J1" s="218"/>
    </row>
    <row r="2" spans="1:10" x14ac:dyDescent="0.25">
      <c r="A2" s="132"/>
      <c r="B2" s="25"/>
      <c r="C2" s="25"/>
      <c r="D2" s="25"/>
      <c r="E2" s="25"/>
      <c r="F2" s="25"/>
      <c r="G2" s="25"/>
      <c r="H2" s="25"/>
      <c r="I2" s="25"/>
      <c r="J2" s="30"/>
    </row>
    <row r="3" spans="1:10" x14ac:dyDescent="0.25">
      <c r="A3" s="137" t="s">
        <v>13</v>
      </c>
      <c r="B3" s="25" t="s">
        <v>321</v>
      </c>
      <c r="C3" s="25"/>
      <c r="D3" s="25"/>
      <c r="E3" s="25"/>
      <c r="F3" s="25"/>
      <c r="G3" s="25"/>
      <c r="H3" s="25"/>
      <c r="I3" s="25"/>
      <c r="J3" s="30"/>
    </row>
    <row r="4" spans="1:10" x14ac:dyDescent="0.25">
      <c r="A4" s="131">
        <f>INDEX('Point Grid'!B:B,MATCH($A$1,'Point Grid'!A:A,0))</f>
        <v>2.75</v>
      </c>
      <c r="B4" s="25" t="s">
        <v>322</v>
      </c>
      <c r="C4" s="25"/>
      <c r="D4" s="25"/>
      <c r="E4" s="25"/>
      <c r="F4" s="25"/>
      <c r="G4" s="25"/>
      <c r="H4" s="25"/>
      <c r="I4" s="25"/>
      <c r="J4" s="30"/>
    </row>
    <row r="5" spans="1:10" x14ac:dyDescent="0.25">
      <c r="A5" s="131"/>
      <c r="B5" s="25" t="s">
        <v>323</v>
      </c>
      <c r="C5" s="25"/>
      <c r="D5" s="25"/>
      <c r="E5" s="25"/>
      <c r="F5" s="25"/>
      <c r="G5" s="25"/>
      <c r="H5" s="25"/>
      <c r="I5" s="25"/>
      <c r="J5" s="30"/>
    </row>
    <row r="6" spans="1:10" x14ac:dyDescent="0.25">
      <c r="A6" s="131"/>
      <c r="B6" s="26" t="s">
        <v>324</v>
      </c>
      <c r="C6" s="26"/>
      <c r="D6" s="26"/>
      <c r="E6" s="26"/>
      <c r="F6" s="26"/>
      <c r="G6" s="26"/>
      <c r="H6" s="26"/>
      <c r="I6" s="26"/>
      <c r="J6" s="30"/>
    </row>
    <row r="7" spans="1:10" ht="15" customHeight="1" x14ac:dyDescent="0.25">
      <c r="A7" s="131"/>
      <c r="B7" s="26"/>
      <c r="C7" s="26"/>
      <c r="D7" s="26"/>
      <c r="E7" s="26"/>
      <c r="F7" s="26"/>
      <c r="G7" s="26"/>
      <c r="H7" s="26"/>
      <c r="I7" s="26"/>
      <c r="J7" s="30"/>
    </row>
    <row r="8" spans="1:10" ht="15" customHeight="1" x14ac:dyDescent="0.25">
      <c r="A8" s="131"/>
      <c r="B8" s="283" t="s">
        <v>325</v>
      </c>
      <c r="C8" s="284"/>
      <c r="D8" s="284"/>
      <c r="E8" s="284"/>
      <c r="F8" s="284"/>
      <c r="G8" s="284"/>
      <c r="H8" s="284"/>
      <c r="I8" s="204"/>
      <c r="J8" s="30"/>
    </row>
    <row r="9" spans="1:10" ht="14.25" customHeight="1" x14ac:dyDescent="0.25">
      <c r="A9" s="131"/>
      <c r="B9" s="281" t="s">
        <v>326</v>
      </c>
      <c r="C9" s="282"/>
      <c r="D9" s="282"/>
      <c r="E9" s="282"/>
      <c r="F9" s="282"/>
      <c r="G9" s="282"/>
      <c r="H9" s="282"/>
      <c r="I9" s="106">
        <v>799</v>
      </c>
      <c r="J9" s="30"/>
    </row>
    <row r="10" spans="1:10" ht="15" customHeight="1" x14ac:dyDescent="0.25">
      <c r="A10" s="131"/>
      <c r="B10" s="281" t="s">
        <v>330</v>
      </c>
      <c r="C10" s="282"/>
      <c r="D10" s="282"/>
      <c r="E10" s="282"/>
      <c r="F10" s="282"/>
      <c r="G10" s="282"/>
      <c r="H10" s="282"/>
      <c r="I10" s="106">
        <v>160</v>
      </c>
      <c r="J10" s="30"/>
    </row>
    <row r="11" spans="1:10" ht="15" customHeight="1" x14ac:dyDescent="0.25">
      <c r="A11" s="131"/>
      <c r="B11" s="281" t="s">
        <v>331</v>
      </c>
      <c r="C11" s="282"/>
      <c r="D11" s="282"/>
      <c r="E11" s="282"/>
      <c r="F11" s="282"/>
      <c r="G11" s="282"/>
      <c r="H11" s="282"/>
      <c r="I11" s="106">
        <v>194</v>
      </c>
      <c r="J11" s="30"/>
    </row>
    <row r="12" spans="1:10" ht="15" customHeight="1" x14ac:dyDescent="0.25">
      <c r="A12" s="131"/>
      <c r="B12" s="281" t="s">
        <v>327</v>
      </c>
      <c r="C12" s="282"/>
      <c r="D12" s="282"/>
      <c r="E12" s="282"/>
      <c r="F12" s="282"/>
      <c r="G12" s="282"/>
      <c r="H12" s="282"/>
      <c r="I12" s="106">
        <v>475</v>
      </c>
      <c r="J12" s="30"/>
    </row>
    <row r="13" spans="1:10" ht="15" customHeight="1" x14ac:dyDescent="0.25">
      <c r="A13" s="131"/>
      <c r="B13" s="200"/>
      <c r="C13" s="201"/>
      <c r="D13" s="201"/>
      <c r="E13" s="201"/>
      <c r="F13" s="201"/>
      <c r="G13" s="201"/>
      <c r="H13" s="201"/>
      <c r="I13" s="208"/>
      <c r="J13" s="30"/>
    </row>
    <row r="14" spans="1:10" ht="15" customHeight="1" x14ac:dyDescent="0.25">
      <c r="A14" s="131"/>
      <c r="B14" s="283" t="s">
        <v>332</v>
      </c>
      <c r="C14" s="284"/>
      <c r="D14" s="284"/>
      <c r="E14" s="284"/>
      <c r="F14" s="284"/>
      <c r="G14" s="284"/>
      <c r="H14" s="284"/>
      <c r="I14" s="209"/>
      <c r="J14" s="30"/>
    </row>
    <row r="15" spans="1:10" x14ac:dyDescent="0.25">
      <c r="A15" s="131"/>
      <c r="B15" s="281" t="s">
        <v>333</v>
      </c>
      <c r="C15" s="282"/>
      <c r="D15" s="282"/>
      <c r="E15" s="282"/>
      <c r="F15" s="282"/>
      <c r="G15" s="282"/>
      <c r="H15" s="282"/>
      <c r="I15" s="107">
        <v>595</v>
      </c>
      <c r="J15" s="30"/>
    </row>
    <row r="16" spans="1:10" x14ac:dyDescent="0.25">
      <c r="A16" s="131"/>
      <c r="B16" s="281" t="s">
        <v>334</v>
      </c>
      <c r="C16" s="282"/>
      <c r="D16" s="282"/>
      <c r="E16" s="282"/>
      <c r="F16" s="282"/>
      <c r="G16" s="282"/>
      <c r="H16" s="282"/>
      <c r="I16" s="107">
        <v>130</v>
      </c>
      <c r="J16" s="30"/>
    </row>
    <row r="17" spans="1:10" x14ac:dyDescent="0.25">
      <c r="A17" s="131"/>
      <c r="B17" s="202"/>
      <c r="C17" s="203"/>
      <c r="D17" s="203"/>
      <c r="E17" s="203"/>
      <c r="F17" s="203"/>
      <c r="G17" s="48"/>
      <c r="H17" s="48"/>
      <c r="I17" s="175"/>
      <c r="J17" s="30"/>
    </row>
    <row r="18" spans="1:10" ht="15.75" x14ac:dyDescent="0.25">
      <c r="A18" s="131"/>
      <c r="B18" s="283" t="s">
        <v>335</v>
      </c>
      <c r="C18" s="284"/>
      <c r="D18" s="284"/>
      <c r="E18" s="284"/>
      <c r="F18" s="284"/>
      <c r="G18" s="284"/>
      <c r="H18" s="284"/>
      <c r="I18" s="209"/>
      <c r="J18" s="30"/>
    </row>
    <row r="19" spans="1:10" x14ac:dyDescent="0.25">
      <c r="A19" s="131"/>
      <c r="B19" s="281" t="s">
        <v>328</v>
      </c>
      <c r="C19" s="282"/>
      <c r="D19" s="282"/>
      <c r="E19" s="282"/>
      <c r="F19" s="282"/>
      <c r="G19" s="282"/>
      <c r="H19" s="282"/>
      <c r="I19" s="107">
        <v>862</v>
      </c>
      <c r="J19" s="30"/>
    </row>
    <row r="20" spans="1:10" x14ac:dyDescent="0.25">
      <c r="A20" s="131"/>
      <c r="B20" s="281" t="s">
        <v>329</v>
      </c>
      <c r="C20" s="282"/>
      <c r="D20" s="282"/>
      <c r="E20" s="282"/>
      <c r="F20" s="282"/>
      <c r="G20" s="282"/>
      <c r="H20" s="282"/>
      <c r="I20" s="107">
        <v>200</v>
      </c>
      <c r="J20" s="30"/>
    </row>
    <row r="21" spans="1:10" x14ac:dyDescent="0.25">
      <c r="A21" s="132"/>
      <c r="B21" s="25"/>
      <c r="C21" s="25"/>
      <c r="D21" s="25"/>
      <c r="E21" s="25"/>
      <c r="F21" s="25"/>
      <c r="G21" s="25"/>
      <c r="H21" s="25"/>
      <c r="I21" s="25"/>
      <c r="J21" s="30"/>
    </row>
    <row r="22" spans="1:10" x14ac:dyDescent="0.25">
      <c r="A22" s="133" t="s">
        <v>2</v>
      </c>
      <c r="B22" s="25" t="s">
        <v>336</v>
      </c>
      <c r="C22" s="25"/>
      <c r="D22" s="25"/>
      <c r="E22" s="25"/>
      <c r="F22" s="25"/>
      <c r="G22" s="25"/>
      <c r="H22" s="25"/>
      <c r="I22" s="25"/>
      <c r="J22" s="30"/>
    </row>
    <row r="23" spans="1:10" ht="15.75" thickBot="1" x14ac:dyDescent="0.3">
      <c r="A23" s="131">
        <f>INDEX('Point Grid'!$C$8:$I$31,MATCH($A$1,'Point Grid'!$A$8:$A$31,0),MATCH(A22,'Point Grid'!$C$7:$I$7,0))</f>
        <v>1</v>
      </c>
      <c r="B23" s="41" t="s">
        <v>337</v>
      </c>
      <c r="C23" s="41"/>
      <c r="D23" s="72"/>
      <c r="E23" s="72"/>
      <c r="F23" s="72"/>
      <c r="G23" s="72"/>
      <c r="H23" s="72"/>
      <c r="I23" s="72"/>
      <c r="J23" s="30"/>
    </row>
    <row r="24" spans="1:10" ht="15.75" thickBot="1" x14ac:dyDescent="0.3">
      <c r="A24" s="134"/>
      <c r="B24" s="41"/>
      <c r="C24" s="41"/>
      <c r="D24" s="72"/>
      <c r="E24" s="72"/>
      <c r="F24" s="72"/>
      <c r="G24" s="72"/>
      <c r="H24" s="72"/>
      <c r="I24" s="72"/>
      <c r="J24" s="30"/>
    </row>
    <row r="25" spans="1:10" x14ac:dyDescent="0.25">
      <c r="A25" s="132"/>
      <c r="B25" s="41"/>
      <c r="C25" s="41"/>
      <c r="D25" s="199"/>
      <c r="E25" s="199"/>
      <c r="F25" s="199"/>
      <c r="G25" s="199"/>
      <c r="H25" s="199"/>
      <c r="I25" s="199"/>
      <c r="J25" s="30"/>
    </row>
    <row r="26" spans="1:10" x14ac:dyDescent="0.25">
      <c r="A26" s="133" t="s">
        <v>3</v>
      </c>
      <c r="B26" s="41" t="s">
        <v>338</v>
      </c>
      <c r="C26" s="41"/>
      <c r="D26" s="62"/>
      <c r="E26" s="62"/>
      <c r="F26" s="62"/>
      <c r="G26" s="62"/>
      <c r="H26" s="62"/>
      <c r="I26" s="62"/>
      <c r="J26" s="30"/>
    </row>
    <row r="27" spans="1:10" ht="15.75" thickBot="1" x14ac:dyDescent="0.3">
      <c r="A27" s="131">
        <f>INDEX('Point Grid'!$C$8:$I$31,MATCH($A$1,'Point Grid'!$A$8:$A$31,0),MATCH(A26,'Point Grid'!$C$7:$I$7,0))</f>
        <v>0.75</v>
      </c>
      <c r="B27" s="41" t="s">
        <v>339</v>
      </c>
      <c r="C27" s="41"/>
      <c r="D27" s="73"/>
      <c r="E27" s="73"/>
      <c r="F27" s="73"/>
      <c r="G27" s="73"/>
      <c r="H27" s="73"/>
      <c r="I27" s="73"/>
      <c r="J27" s="30"/>
    </row>
    <row r="28" spans="1:10" ht="15.75" thickBot="1" x14ac:dyDescent="0.3">
      <c r="A28" s="134"/>
      <c r="B28" s="41"/>
      <c r="C28" s="41"/>
      <c r="D28" s="62"/>
      <c r="E28" s="62"/>
      <c r="F28" s="62"/>
      <c r="G28" s="62"/>
      <c r="H28" s="62"/>
      <c r="I28" s="62"/>
      <c r="J28" s="30"/>
    </row>
    <row r="29" spans="1:10" x14ac:dyDescent="0.25">
      <c r="A29" s="132"/>
      <c r="B29" s="41"/>
      <c r="C29" s="41"/>
      <c r="D29" s="73"/>
      <c r="E29" s="73"/>
      <c r="F29" s="73"/>
      <c r="G29" s="73"/>
      <c r="H29" s="73"/>
      <c r="I29" s="73"/>
      <c r="J29" s="30"/>
    </row>
    <row r="30" spans="1:10" ht="15.75" x14ac:dyDescent="0.25">
      <c r="A30" s="133" t="s">
        <v>4</v>
      </c>
      <c r="B30" s="64" t="s">
        <v>340</v>
      </c>
      <c r="C30" s="41"/>
      <c r="D30" s="62"/>
      <c r="E30" s="62"/>
      <c r="F30" s="62"/>
      <c r="G30" s="62"/>
      <c r="H30" s="62"/>
      <c r="I30" s="62"/>
      <c r="J30" s="30"/>
    </row>
    <row r="31" spans="1:10" ht="16.5" thickBot="1" x14ac:dyDescent="0.3">
      <c r="A31" s="131">
        <f>INDEX('Point Grid'!$C$8:$I$31,MATCH($A$1,'Point Grid'!$A$8:$A$31,0),MATCH(A30,'Point Grid'!$C$7:$I$7,0))</f>
        <v>1</v>
      </c>
      <c r="B31" s="64" t="s">
        <v>341</v>
      </c>
      <c r="C31" s="41"/>
      <c r="D31" s="73"/>
      <c r="E31" s="73"/>
      <c r="F31" s="73"/>
      <c r="G31" s="73"/>
      <c r="H31" s="73"/>
      <c r="I31" s="73"/>
      <c r="J31" s="30"/>
    </row>
    <row r="32" spans="1:10" ht="15.75" thickBot="1" x14ac:dyDescent="0.3">
      <c r="A32" s="134"/>
      <c r="B32" s="41" t="s">
        <v>342</v>
      </c>
      <c r="C32" s="41"/>
      <c r="D32" s="62"/>
      <c r="E32" s="62"/>
      <c r="F32" s="62"/>
      <c r="G32" s="62"/>
      <c r="H32" s="62"/>
      <c r="I32" s="62"/>
      <c r="J32" s="30"/>
    </row>
    <row r="33" spans="1:10" ht="15.75" thickBot="1" x14ac:dyDescent="0.3">
      <c r="A33" s="138"/>
      <c r="B33" s="31"/>
      <c r="C33" s="31"/>
      <c r="D33" s="31"/>
      <c r="E33" s="31"/>
      <c r="F33" s="31"/>
      <c r="G33" s="31"/>
      <c r="H33" s="31"/>
      <c r="I33" s="31"/>
      <c r="J33" s="32"/>
    </row>
  </sheetData>
  <mergeCells count="12">
    <mergeCell ref="I1:J1"/>
    <mergeCell ref="B15:H15"/>
    <mergeCell ref="B16:H16"/>
    <mergeCell ref="B19:H19"/>
    <mergeCell ref="B20:H20"/>
    <mergeCell ref="B8:H8"/>
    <mergeCell ref="B14:H14"/>
    <mergeCell ref="B18:H18"/>
    <mergeCell ref="B9:H9"/>
    <mergeCell ref="B10:H10"/>
    <mergeCell ref="B11:H11"/>
    <mergeCell ref="B12:H12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32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3" width="9.42578125" style="28" customWidth="1"/>
    <col min="4" max="5" width="10.85546875" style="28" customWidth="1"/>
    <col min="6" max="7" width="9.8554687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22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8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 t="s">
        <v>309</v>
      </c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</v>
      </c>
      <c r="B4" s="41" t="s">
        <v>343</v>
      </c>
      <c r="C4" s="25"/>
      <c r="D4" s="25"/>
      <c r="E4" s="25"/>
      <c r="F4" s="25"/>
      <c r="G4" s="25"/>
      <c r="H4" s="25"/>
      <c r="I4" s="30"/>
    </row>
    <row r="5" spans="1:9" x14ac:dyDescent="0.25">
      <c r="A5" s="131"/>
      <c r="B5" s="41"/>
      <c r="C5" s="25"/>
      <c r="D5" s="25"/>
      <c r="E5" s="25"/>
      <c r="F5" s="25"/>
      <c r="G5" s="25"/>
      <c r="H5" s="25"/>
      <c r="I5" s="30"/>
    </row>
    <row r="6" spans="1:9" x14ac:dyDescent="0.25">
      <c r="A6" s="131"/>
      <c r="B6" s="41"/>
      <c r="C6" s="25"/>
      <c r="D6" s="233" t="s">
        <v>349</v>
      </c>
      <c r="E6" s="233"/>
      <c r="F6" s="233"/>
      <c r="G6" s="233"/>
      <c r="H6" s="25"/>
      <c r="I6" s="30"/>
    </row>
    <row r="7" spans="1:9" x14ac:dyDescent="0.25">
      <c r="A7" s="131"/>
      <c r="B7" s="285" t="s">
        <v>344</v>
      </c>
      <c r="C7" s="285"/>
      <c r="D7" s="292" t="s">
        <v>350</v>
      </c>
      <c r="E7" s="292"/>
      <c r="F7" s="292" t="s">
        <v>351</v>
      </c>
      <c r="G7" s="292"/>
      <c r="H7" s="25"/>
      <c r="I7" s="30"/>
    </row>
    <row r="8" spans="1:9" x14ac:dyDescent="0.25">
      <c r="A8" s="131"/>
      <c r="B8" s="286" t="s">
        <v>345</v>
      </c>
      <c r="C8" s="286"/>
      <c r="D8" s="233">
        <v>10</v>
      </c>
      <c r="E8" s="233"/>
      <c r="F8" s="233">
        <v>8</v>
      </c>
      <c r="G8" s="233"/>
      <c r="H8" s="25"/>
      <c r="I8" s="30"/>
    </row>
    <row r="9" spans="1:9" x14ac:dyDescent="0.25">
      <c r="A9" s="131"/>
      <c r="B9" s="286" t="s">
        <v>346</v>
      </c>
      <c r="C9" s="286"/>
      <c r="D9" s="233">
        <v>63</v>
      </c>
      <c r="E9" s="233"/>
      <c r="F9" s="233">
        <v>76</v>
      </c>
      <c r="G9" s="233"/>
      <c r="H9" s="26"/>
      <c r="I9" s="30"/>
    </row>
    <row r="10" spans="1:9" x14ac:dyDescent="0.25">
      <c r="A10" s="131"/>
      <c r="B10" s="287" t="s">
        <v>347</v>
      </c>
      <c r="C10" s="287"/>
      <c r="D10" s="233">
        <v>34</v>
      </c>
      <c r="E10" s="233"/>
      <c r="F10" s="233">
        <v>42</v>
      </c>
      <c r="G10" s="233"/>
      <c r="H10" s="26"/>
      <c r="I10" s="30"/>
    </row>
    <row r="11" spans="1:9" x14ac:dyDescent="0.25">
      <c r="A11" s="131"/>
      <c r="B11" s="288" t="s">
        <v>348</v>
      </c>
      <c r="C11" s="288"/>
      <c r="D11" s="234">
        <v>21</v>
      </c>
      <c r="E11" s="234"/>
      <c r="F11" s="234">
        <v>18</v>
      </c>
      <c r="G11" s="234"/>
      <c r="H11" s="26"/>
      <c r="I11" s="30"/>
    </row>
    <row r="12" spans="1:9" x14ac:dyDescent="0.25">
      <c r="A12" s="131"/>
      <c r="B12" s="291" t="s">
        <v>32</v>
      </c>
      <c r="C12" s="291"/>
      <c r="D12" s="233">
        <v>128</v>
      </c>
      <c r="E12" s="233"/>
      <c r="F12" s="233">
        <v>144</v>
      </c>
      <c r="G12" s="233"/>
      <c r="H12" s="26"/>
      <c r="I12" s="30"/>
    </row>
    <row r="13" spans="1:9" x14ac:dyDescent="0.25">
      <c r="A13" s="131"/>
      <c r="B13" s="189"/>
      <c r="C13" s="91"/>
      <c r="D13" s="26"/>
      <c r="E13" s="26"/>
      <c r="F13" s="26"/>
      <c r="G13" s="26"/>
      <c r="H13" s="26"/>
      <c r="I13" s="30"/>
    </row>
    <row r="14" spans="1:9" x14ac:dyDescent="0.25">
      <c r="A14" s="131"/>
      <c r="B14" s="91"/>
      <c r="C14" s="91"/>
      <c r="D14" s="36"/>
      <c r="E14" s="290" t="s">
        <v>352</v>
      </c>
      <c r="F14" s="290"/>
      <c r="G14" s="91"/>
      <c r="H14" s="91"/>
      <c r="I14" s="30"/>
    </row>
    <row r="15" spans="1:9" x14ac:dyDescent="0.25">
      <c r="A15" s="131"/>
      <c r="B15" s="286" t="s">
        <v>353</v>
      </c>
      <c r="C15" s="286"/>
      <c r="D15" s="286"/>
      <c r="E15" s="289">
        <v>117</v>
      </c>
      <c r="F15" s="289"/>
      <c r="G15" s="25"/>
      <c r="H15" s="25"/>
      <c r="I15" s="30"/>
    </row>
    <row r="16" spans="1:9" x14ac:dyDescent="0.25">
      <c r="A16" s="132"/>
      <c r="B16" s="286" t="s">
        <v>354</v>
      </c>
      <c r="C16" s="286"/>
      <c r="D16" s="286"/>
      <c r="E16" s="289">
        <v>128</v>
      </c>
      <c r="F16" s="289"/>
      <c r="G16" s="25"/>
      <c r="H16" s="25"/>
      <c r="I16" s="30"/>
    </row>
    <row r="17" spans="1:9" x14ac:dyDescent="0.25">
      <c r="A17" s="132"/>
      <c r="B17" s="286" t="s">
        <v>355</v>
      </c>
      <c r="C17" s="286"/>
      <c r="D17" s="286"/>
      <c r="E17" s="289">
        <v>154</v>
      </c>
      <c r="F17" s="289"/>
      <c r="G17" s="25"/>
      <c r="H17" s="25"/>
      <c r="I17" s="30"/>
    </row>
    <row r="18" spans="1:9" x14ac:dyDescent="0.25">
      <c r="A18" s="132"/>
      <c r="B18" s="171"/>
      <c r="C18" s="171"/>
      <c r="D18" s="171"/>
      <c r="E18" s="174"/>
      <c r="F18" s="174"/>
      <c r="G18" s="25"/>
      <c r="H18" s="25"/>
      <c r="I18" s="30"/>
    </row>
    <row r="19" spans="1:9" x14ac:dyDescent="0.25">
      <c r="A19" s="132"/>
      <c r="B19" s="171" t="s">
        <v>356</v>
      </c>
      <c r="C19" s="171"/>
      <c r="D19" s="171"/>
      <c r="E19" s="174"/>
      <c r="F19" s="174"/>
      <c r="G19" s="25"/>
      <c r="H19" s="25"/>
      <c r="I19" s="30"/>
    </row>
    <row r="20" spans="1:9" x14ac:dyDescent="0.25">
      <c r="A20" s="132"/>
      <c r="B20" s="41"/>
      <c r="C20" s="25"/>
      <c r="D20" s="25"/>
      <c r="E20" s="25"/>
      <c r="F20" s="25"/>
      <c r="G20" s="25"/>
      <c r="H20" s="25"/>
      <c r="I20" s="30"/>
    </row>
    <row r="21" spans="1:9" x14ac:dyDescent="0.25">
      <c r="A21" s="133" t="s">
        <v>2</v>
      </c>
      <c r="B21" s="41" t="s">
        <v>357</v>
      </c>
      <c r="C21" s="25"/>
      <c r="D21" s="25"/>
      <c r="E21" s="25"/>
      <c r="F21" s="25"/>
      <c r="G21" s="25"/>
      <c r="H21" s="25"/>
      <c r="I21" s="30"/>
    </row>
    <row r="22" spans="1:9" ht="15.75" thickBot="1" x14ac:dyDescent="0.3">
      <c r="A22" s="131">
        <f>INDEX('Point Grid'!$C$8:$I$31,MATCH($A$1,'Point Grid'!$A$8:$A$31,0),MATCH(A21,'Point Grid'!$C$7:$I$7,0))</f>
        <v>0.5</v>
      </c>
      <c r="B22" s="41"/>
      <c r="C22" s="25"/>
      <c r="D22" s="25"/>
      <c r="E22" s="25"/>
      <c r="F22" s="25"/>
      <c r="G22" s="25"/>
      <c r="H22" s="25"/>
      <c r="I22" s="30"/>
    </row>
    <row r="23" spans="1:9" ht="15.75" thickBot="1" x14ac:dyDescent="0.3">
      <c r="A23" s="134"/>
      <c r="B23" s="25"/>
      <c r="C23" s="25"/>
      <c r="D23" s="25"/>
      <c r="E23" s="25"/>
      <c r="F23" s="25"/>
      <c r="G23" s="25"/>
      <c r="H23" s="25"/>
      <c r="I23" s="30"/>
    </row>
    <row r="24" spans="1:9" x14ac:dyDescent="0.25">
      <c r="A24" s="141"/>
      <c r="B24" s="25"/>
      <c r="C24" s="25"/>
      <c r="D24" s="25"/>
      <c r="E24" s="25"/>
      <c r="F24" s="25"/>
      <c r="G24" s="25"/>
      <c r="H24" s="25"/>
      <c r="I24" s="30"/>
    </row>
    <row r="25" spans="1:9" x14ac:dyDescent="0.25">
      <c r="A25" s="133" t="s">
        <v>3</v>
      </c>
      <c r="B25" s="25" t="s">
        <v>358</v>
      </c>
      <c r="C25" s="25"/>
      <c r="D25" s="25"/>
      <c r="E25" s="25"/>
      <c r="F25" s="25"/>
      <c r="G25" s="25"/>
      <c r="H25" s="25"/>
      <c r="I25" s="30"/>
    </row>
    <row r="26" spans="1:9" ht="15.75" thickBot="1" x14ac:dyDescent="0.3">
      <c r="A26" s="131">
        <f>INDEX('Point Grid'!$C$8:$I$31,MATCH($A$1,'Point Grid'!$A$8:$A$31,0),MATCH(A25,'Point Grid'!$C$7:$I$7,0))</f>
        <v>0.5</v>
      </c>
      <c r="B26" s="25" t="s">
        <v>359</v>
      </c>
      <c r="C26" s="25"/>
      <c r="D26" s="25"/>
      <c r="E26" s="25"/>
      <c r="F26" s="25"/>
      <c r="G26" s="25"/>
      <c r="H26" s="25"/>
      <c r="I26" s="30"/>
    </row>
    <row r="27" spans="1:9" ht="15.75" thickBot="1" x14ac:dyDescent="0.3">
      <c r="A27" s="134"/>
      <c r="B27" s="25"/>
      <c r="C27" s="25"/>
      <c r="D27" s="25"/>
      <c r="E27" s="25"/>
      <c r="F27" s="25"/>
      <c r="G27" s="25"/>
      <c r="H27" s="25"/>
      <c r="I27" s="30"/>
    </row>
    <row r="28" spans="1:9" x14ac:dyDescent="0.25">
      <c r="A28" s="140"/>
      <c r="B28" s="25"/>
      <c r="C28" s="25"/>
      <c r="D28" s="25"/>
      <c r="E28" s="25"/>
      <c r="F28" s="25"/>
      <c r="G28" s="25"/>
      <c r="H28" s="25"/>
      <c r="I28" s="30"/>
    </row>
    <row r="29" spans="1:9" x14ac:dyDescent="0.25">
      <c r="A29" s="133" t="s">
        <v>4</v>
      </c>
      <c r="B29" s="25" t="s">
        <v>360</v>
      </c>
      <c r="C29" s="25"/>
      <c r="D29" s="25"/>
      <c r="E29" s="25"/>
      <c r="F29" s="25"/>
      <c r="G29" s="25"/>
      <c r="H29" s="25"/>
      <c r="I29" s="30"/>
    </row>
    <row r="30" spans="1:9" ht="15.75" thickBot="1" x14ac:dyDescent="0.3">
      <c r="A30" s="131">
        <f>INDEX('Point Grid'!$C$8:$I$31,MATCH($A$1,'Point Grid'!$A$8:$A$31,0),MATCH(A29,'Point Grid'!$C$7:$I$7,0))</f>
        <v>1</v>
      </c>
      <c r="B30" s="41" t="s">
        <v>361</v>
      </c>
      <c r="C30" s="25"/>
      <c r="D30" s="25"/>
      <c r="E30" s="25"/>
      <c r="F30" s="25"/>
      <c r="G30" s="25"/>
      <c r="H30" s="25"/>
      <c r="I30" s="30"/>
    </row>
    <row r="31" spans="1:9" ht="15.75" thickBot="1" x14ac:dyDescent="0.3">
      <c r="A31" s="134"/>
      <c r="B31" s="26" t="s">
        <v>362</v>
      </c>
      <c r="C31" s="25"/>
      <c r="D31" s="25"/>
      <c r="E31" s="25"/>
      <c r="F31" s="25"/>
      <c r="G31" s="25"/>
      <c r="H31" s="25"/>
      <c r="I31" s="30"/>
    </row>
    <row r="32" spans="1:9" ht="15.75" thickBot="1" x14ac:dyDescent="0.3">
      <c r="A32" s="138"/>
      <c r="B32" s="31"/>
      <c r="C32" s="31"/>
      <c r="D32" s="31"/>
      <c r="E32" s="31"/>
      <c r="F32" s="31"/>
      <c r="G32" s="31"/>
      <c r="H32" s="31"/>
      <c r="I32" s="32"/>
    </row>
  </sheetData>
  <mergeCells count="27">
    <mergeCell ref="H1:I1"/>
    <mergeCell ref="D9:E9"/>
    <mergeCell ref="D7:E7"/>
    <mergeCell ref="F7:G7"/>
    <mergeCell ref="D8:E8"/>
    <mergeCell ref="D6:G6"/>
    <mergeCell ref="F10:G10"/>
    <mergeCell ref="F11:G11"/>
    <mergeCell ref="F12:G12"/>
    <mergeCell ref="B9:C9"/>
    <mergeCell ref="D10:E10"/>
    <mergeCell ref="B7:C7"/>
    <mergeCell ref="B8:C8"/>
    <mergeCell ref="B10:C10"/>
    <mergeCell ref="B11:C11"/>
    <mergeCell ref="E17:F17"/>
    <mergeCell ref="E16:F16"/>
    <mergeCell ref="E15:F15"/>
    <mergeCell ref="E14:F14"/>
    <mergeCell ref="B17:D17"/>
    <mergeCell ref="B16:D16"/>
    <mergeCell ref="B15:D15"/>
    <mergeCell ref="B12:C12"/>
    <mergeCell ref="D11:E11"/>
    <mergeCell ref="D12:E12"/>
    <mergeCell ref="F8:G8"/>
    <mergeCell ref="F9:G9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5"/>
  <sheetViews>
    <sheetView workbookViewId="0"/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9" width="11.28515625" style="28" customWidth="1"/>
    <col min="10" max="10" width="10.7109375" style="28" customWidth="1"/>
    <col min="11" max="16384" width="9.140625" style="28"/>
  </cols>
  <sheetData>
    <row r="1" spans="1:9" x14ac:dyDescent="0.25">
      <c r="A1" s="136">
        <v>23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/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2.5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40"/>
      <c r="B5" s="193"/>
      <c r="C5" s="25"/>
      <c r="D5" s="25"/>
      <c r="E5" s="25"/>
      <c r="F5" s="25"/>
      <c r="G5" s="25"/>
      <c r="H5" s="25"/>
      <c r="I5" s="30"/>
    </row>
    <row r="6" spans="1:9" x14ac:dyDescent="0.25">
      <c r="A6" s="133" t="s">
        <v>2</v>
      </c>
      <c r="B6" s="26" t="s">
        <v>284</v>
      </c>
      <c r="C6" s="25"/>
      <c r="D6" s="25"/>
      <c r="E6" s="25"/>
      <c r="F6" s="25"/>
      <c r="G6" s="25"/>
      <c r="H6" s="25"/>
      <c r="I6" s="30"/>
    </row>
    <row r="7" spans="1:9" ht="15.75" thickBot="1" x14ac:dyDescent="0.3">
      <c r="A7" s="131">
        <f>INDEX('Point Grid'!$C$8:$I$31,MATCH($A$1,'Point Grid'!$A$8:$A$31,0),MATCH(A6,'Point Grid'!$C$7:$I$7,0))</f>
        <v>2</v>
      </c>
      <c r="B7" s="60" t="s">
        <v>285</v>
      </c>
      <c r="C7" s="41"/>
      <c r="D7" s="41"/>
      <c r="E7" s="25"/>
      <c r="F7" s="25"/>
      <c r="G7" s="74"/>
      <c r="H7" s="74"/>
      <c r="I7" s="30"/>
    </row>
    <row r="8" spans="1:9" ht="15.75" thickBot="1" x14ac:dyDescent="0.3">
      <c r="A8" s="134"/>
      <c r="B8" s="91" t="s">
        <v>286</v>
      </c>
      <c r="C8" s="41"/>
      <c r="D8" s="41"/>
      <c r="E8" s="25"/>
      <c r="F8" s="25"/>
      <c r="G8" s="194"/>
      <c r="H8" s="194"/>
      <c r="I8" s="30"/>
    </row>
    <row r="9" spans="1:9" x14ac:dyDescent="0.25">
      <c r="A9" s="132"/>
      <c r="B9" s="91" t="s">
        <v>287</v>
      </c>
      <c r="C9" s="41"/>
      <c r="D9" s="41"/>
      <c r="E9" s="25"/>
      <c r="F9" s="25"/>
      <c r="G9" s="194"/>
      <c r="H9" s="194"/>
      <c r="I9" s="30"/>
    </row>
    <row r="10" spans="1:9" x14ac:dyDescent="0.25">
      <c r="A10" s="132"/>
      <c r="B10" s="91"/>
      <c r="C10" s="41"/>
      <c r="D10" s="41"/>
      <c r="E10" s="25"/>
      <c r="F10" s="25"/>
      <c r="G10" s="194"/>
      <c r="H10" s="194"/>
      <c r="I10" s="30"/>
    </row>
    <row r="11" spans="1:9" x14ac:dyDescent="0.25">
      <c r="A11" s="132"/>
      <c r="B11" s="60" t="s">
        <v>289</v>
      </c>
      <c r="C11" s="41"/>
      <c r="D11" s="41"/>
      <c r="E11" s="25"/>
      <c r="F11" s="25"/>
      <c r="G11" s="75"/>
      <c r="H11" s="75"/>
      <c r="I11" s="30"/>
    </row>
    <row r="12" spans="1:9" x14ac:dyDescent="0.25">
      <c r="A12" s="132"/>
      <c r="B12" s="60"/>
      <c r="C12" s="41"/>
      <c r="D12" s="41"/>
      <c r="E12" s="25"/>
      <c r="F12" s="25"/>
      <c r="G12" s="75"/>
      <c r="H12" s="75"/>
      <c r="I12" s="30"/>
    </row>
    <row r="13" spans="1:9" x14ac:dyDescent="0.25">
      <c r="A13" s="132"/>
      <c r="B13" s="60" t="s">
        <v>288</v>
      </c>
      <c r="C13" s="41"/>
      <c r="D13" s="41"/>
      <c r="E13" s="25"/>
      <c r="F13" s="25"/>
      <c r="G13" s="194"/>
      <c r="H13" s="194"/>
      <c r="I13" s="30"/>
    </row>
    <row r="14" spans="1:9" x14ac:dyDescent="0.25">
      <c r="A14" s="132"/>
      <c r="B14" s="60"/>
      <c r="C14" s="41"/>
      <c r="D14" s="41"/>
      <c r="E14" s="25"/>
      <c r="F14" s="25"/>
      <c r="G14" s="194"/>
      <c r="H14" s="194"/>
      <c r="I14" s="30"/>
    </row>
    <row r="15" spans="1:9" x14ac:dyDescent="0.25">
      <c r="A15" s="132"/>
      <c r="B15" s="60" t="s">
        <v>290</v>
      </c>
      <c r="C15" s="41"/>
      <c r="D15" s="41"/>
      <c r="E15" s="25"/>
      <c r="F15" s="25"/>
      <c r="G15" s="194"/>
      <c r="H15" s="194"/>
      <c r="I15" s="30"/>
    </row>
    <row r="16" spans="1:9" x14ac:dyDescent="0.25">
      <c r="A16" s="132"/>
      <c r="B16" s="60"/>
      <c r="C16" s="41"/>
      <c r="D16" s="41"/>
      <c r="E16" s="25"/>
      <c r="F16" s="25"/>
      <c r="G16" s="194"/>
      <c r="H16" s="194"/>
      <c r="I16" s="30"/>
    </row>
    <row r="17" spans="1:9" x14ac:dyDescent="0.25">
      <c r="A17" s="132"/>
      <c r="B17" s="60" t="s">
        <v>291</v>
      </c>
      <c r="C17" s="41"/>
      <c r="D17" s="41"/>
      <c r="E17" s="25"/>
      <c r="F17" s="25"/>
      <c r="G17" s="194"/>
      <c r="H17" s="194"/>
      <c r="I17" s="30"/>
    </row>
    <row r="18" spans="1:9" x14ac:dyDescent="0.25">
      <c r="A18" s="132"/>
      <c r="B18" s="60"/>
      <c r="C18" s="41"/>
      <c r="D18" s="41"/>
      <c r="E18" s="25"/>
      <c r="F18" s="25"/>
      <c r="G18" s="194"/>
      <c r="H18" s="194"/>
      <c r="I18" s="30"/>
    </row>
    <row r="19" spans="1:9" x14ac:dyDescent="0.25">
      <c r="A19" s="133" t="s">
        <v>3</v>
      </c>
      <c r="B19" s="61" t="s">
        <v>292</v>
      </c>
      <c r="C19" s="41"/>
      <c r="D19" s="41"/>
      <c r="E19" s="25"/>
      <c r="F19" s="25"/>
      <c r="G19" s="194"/>
      <c r="H19" s="194"/>
      <c r="I19" s="30"/>
    </row>
    <row r="20" spans="1:9" ht="15.75" thickBot="1" x14ac:dyDescent="0.3">
      <c r="A20" s="131">
        <f>INDEX('Point Grid'!$C$8:$I$31,MATCH($A$1,'Point Grid'!$A$8:$A$31,0),MATCH(A19,'Point Grid'!$C$7:$I$7,0))</f>
        <v>0.5</v>
      </c>
      <c r="B20" s="61"/>
      <c r="C20" s="41"/>
      <c r="D20" s="41"/>
      <c r="E20" s="25"/>
      <c r="F20" s="25"/>
      <c r="G20" s="194"/>
      <c r="H20" s="194"/>
      <c r="I20" s="30"/>
    </row>
    <row r="21" spans="1:9" ht="15.75" thickBot="1" x14ac:dyDescent="0.3">
      <c r="A21" s="134"/>
      <c r="B21" s="61" t="s">
        <v>293</v>
      </c>
      <c r="C21" s="41"/>
      <c r="D21" s="41"/>
      <c r="E21" s="25"/>
      <c r="F21" s="25"/>
      <c r="G21" s="194"/>
      <c r="H21" s="194"/>
      <c r="I21" s="30"/>
    </row>
    <row r="22" spans="1:9" x14ac:dyDescent="0.25">
      <c r="A22" s="141"/>
      <c r="B22" s="61"/>
      <c r="C22" s="41"/>
      <c r="D22" s="41"/>
      <c r="E22" s="25"/>
      <c r="F22" s="25"/>
      <c r="G22" s="194"/>
      <c r="H22" s="194"/>
      <c r="I22" s="30"/>
    </row>
    <row r="23" spans="1:9" x14ac:dyDescent="0.25">
      <c r="A23" s="78"/>
      <c r="B23" s="61" t="s">
        <v>294</v>
      </c>
      <c r="C23" s="41"/>
      <c r="D23" s="41"/>
      <c r="E23" s="25"/>
      <c r="F23" s="25"/>
      <c r="G23" s="194"/>
      <c r="H23" s="194"/>
      <c r="I23" s="30"/>
    </row>
    <row r="24" spans="1:9" x14ac:dyDescent="0.25">
      <c r="A24" s="140"/>
      <c r="B24" s="41"/>
      <c r="C24" s="41"/>
      <c r="D24" s="41"/>
      <c r="E24" s="41"/>
      <c r="F24" s="41"/>
      <c r="G24" s="41"/>
      <c r="H24" s="41"/>
      <c r="I24" s="55"/>
    </row>
    <row r="25" spans="1:9" ht="15.75" thickBot="1" x14ac:dyDescent="0.3">
      <c r="A25" s="149"/>
      <c r="B25" s="37"/>
      <c r="C25" s="37"/>
      <c r="D25" s="37"/>
      <c r="E25" s="37"/>
      <c r="F25" s="37"/>
      <c r="G25" s="37"/>
      <c r="H25" s="37"/>
      <c r="I25" s="56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9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139" customWidth="1"/>
    <col min="2" max="2" width="16.7109375" style="28" customWidth="1"/>
    <col min="3" max="8" width="10.2851562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9" x14ac:dyDescent="0.25">
      <c r="A1" s="136">
        <v>24</v>
      </c>
      <c r="B1" s="42" t="s">
        <v>12</v>
      </c>
      <c r="C1" s="27"/>
      <c r="D1" s="27"/>
      <c r="E1" s="27"/>
      <c r="F1" s="27"/>
      <c r="G1" s="27"/>
      <c r="H1" s="216" t="s">
        <v>29</v>
      </c>
      <c r="I1" s="219"/>
    </row>
    <row r="2" spans="1:9" x14ac:dyDescent="0.25">
      <c r="A2" s="132"/>
      <c r="B2" s="25"/>
      <c r="C2" s="25"/>
      <c r="D2" s="25"/>
      <c r="E2" s="25"/>
      <c r="F2" s="25"/>
      <c r="G2" s="25"/>
      <c r="H2" s="25"/>
      <c r="I2" s="30"/>
    </row>
    <row r="3" spans="1:9" x14ac:dyDescent="0.25">
      <c r="A3" s="137" t="s">
        <v>13</v>
      </c>
      <c r="B3" s="25" t="s">
        <v>372</v>
      </c>
      <c r="C3" s="25"/>
      <c r="D3" s="25"/>
      <c r="E3" s="25"/>
      <c r="F3" s="25"/>
      <c r="G3" s="25"/>
      <c r="H3" s="25"/>
      <c r="I3" s="30"/>
    </row>
    <row r="4" spans="1:9" x14ac:dyDescent="0.25">
      <c r="A4" s="131">
        <f>INDEX('Point Grid'!B:B,MATCH($A$1,'Point Grid'!A:A,0))</f>
        <v>4</v>
      </c>
      <c r="B4" s="25"/>
      <c r="C4" s="25"/>
      <c r="D4" s="25"/>
      <c r="E4" s="25"/>
      <c r="F4" s="25"/>
      <c r="G4" s="25"/>
      <c r="H4" s="25"/>
      <c r="I4" s="30"/>
    </row>
    <row r="5" spans="1:9" x14ac:dyDescent="0.25">
      <c r="A5" s="131"/>
      <c r="B5" s="39" t="s">
        <v>373</v>
      </c>
      <c r="C5" s="25" t="s">
        <v>375</v>
      </c>
      <c r="D5" s="25"/>
      <c r="E5" s="25"/>
      <c r="F5" s="25"/>
      <c r="G5" s="25"/>
      <c r="H5" s="25"/>
      <c r="I5" s="30"/>
    </row>
    <row r="6" spans="1:9" x14ac:dyDescent="0.25">
      <c r="A6" s="131"/>
      <c r="B6" s="206" t="s">
        <v>374</v>
      </c>
      <c r="C6" s="207">
        <v>12</v>
      </c>
      <c r="D6" s="207">
        <v>24</v>
      </c>
      <c r="E6" s="207"/>
      <c r="F6" s="25"/>
      <c r="G6" s="25"/>
      <c r="H6" s="25"/>
      <c r="I6" s="30"/>
    </row>
    <row r="7" spans="1:9" x14ac:dyDescent="0.25">
      <c r="A7" s="131"/>
      <c r="B7" s="39">
        <v>2017</v>
      </c>
      <c r="C7" s="57">
        <v>200</v>
      </c>
      <c r="D7" s="57">
        <v>800</v>
      </c>
      <c r="E7" s="25"/>
      <c r="F7" s="25"/>
      <c r="G7" s="25"/>
      <c r="H7" s="25"/>
      <c r="I7" s="30"/>
    </row>
    <row r="8" spans="1:9" x14ac:dyDescent="0.25">
      <c r="A8" s="131"/>
      <c r="B8" s="39">
        <v>2018</v>
      </c>
      <c r="C8" s="57">
        <v>250</v>
      </c>
      <c r="D8" s="57"/>
      <c r="E8" s="25"/>
      <c r="F8" s="25"/>
      <c r="G8" s="25"/>
      <c r="H8" s="25"/>
      <c r="I8" s="30"/>
    </row>
    <row r="9" spans="1:9" x14ac:dyDescent="0.25">
      <c r="A9" s="131"/>
      <c r="B9" s="25"/>
      <c r="C9" s="25"/>
      <c r="D9" s="25"/>
      <c r="E9" s="25"/>
      <c r="F9" s="25"/>
      <c r="G9" s="25"/>
      <c r="H9" s="25"/>
      <c r="I9" s="30"/>
    </row>
    <row r="10" spans="1:9" x14ac:dyDescent="0.25">
      <c r="A10" s="131"/>
      <c r="B10" s="39" t="s">
        <v>373</v>
      </c>
      <c r="C10" s="25" t="s">
        <v>376</v>
      </c>
      <c r="D10" s="25"/>
      <c r="E10" s="25"/>
      <c r="F10" s="25"/>
      <c r="G10" s="25"/>
      <c r="H10" s="25"/>
      <c r="I10" s="30"/>
    </row>
    <row r="11" spans="1:9" x14ac:dyDescent="0.25">
      <c r="A11" s="131"/>
      <c r="B11" s="206" t="s">
        <v>374</v>
      </c>
      <c r="C11" s="207">
        <v>12</v>
      </c>
      <c r="D11" s="207">
        <v>24</v>
      </c>
      <c r="E11" s="207"/>
      <c r="F11" s="25"/>
      <c r="G11" s="25"/>
      <c r="H11" s="25"/>
      <c r="I11" s="30"/>
    </row>
    <row r="12" spans="1:9" x14ac:dyDescent="0.25">
      <c r="A12" s="131"/>
      <c r="B12" s="39">
        <v>2017</v>
      </c>
      <c r="C12" s="57">
        <v>1200</v>
      </c>
      <c r="D12" s="57">
        <v>1600</v>
      </c>
      <c r="E12" s="25"/>
      <c r="F12" s="25"/>
      <c r="G12" s="25"/>
      <c r="H12" s="25"/>
      <c r="I12" s="30"/>
    </row>
    <row r="13" spans="1:9" x14ac:dyDescent="0.25">
      <c r="A13" s="131"/>
      <c r="B13" s="39">
        <v>2018</v>
      </c>
      <c r="C13" s="57">
        <v>1250</v>
      </c>
      <c r="D13" s="57"/>
      <c r="E13" s="25"/>
      <c r="F13" s="25"/>
      <c r="G13" s="25"/>
      <c r="H13" s="25"/>
      <c r="I13" s="30"/>
    </row>
    <row r="14" spans="1:9" x14ac:dyDescent="0.25">
      <c r="A14" s="131"/>
      <c r="B14" s="25"/>
      <c r="C14" s="25"/>
      <c r="D14" s="25"/>
      <c r="E14" s="25"/>
      <c r="F14" s="25"/>
      <c r="G14" s="25"/>
      <c r="H14" s="25"/>
      <c r="I14" s="30"/>
    </row>
    <row r="15" spans="1:9" x14ac:dyDescent="0.25">
      <c r="A15" s="131"/>
      <c r="B15" s="205" t="s">
        <v>366</v>
      </c>
      <c r="C15" s="25"/>
      <c r="D15" s="25"/>
      <c r="E15" s="25"/>
      <c r="F15" s="25"/>
      <c r="G15" s="25"/>
      <c r="H15" s="25"/>
      <c r="I15" s="30"/>
    </row>
    <row r="16" spans="1:9" x14ac:dyDescent="0.25">
      <c r="A16" s="131"/>
      <c r="B16" s="150" t="s">
        <v>367</v>
      </c>
      <c r="C16" s="25"/>
      <c r="D16" s="25"/>
      <c r="E16" s="25"/>
      <c r="F16" s="25"/>
      <c r="G16" s="25"/>
      <c r="H16" s="25"/>
      <c r="I16" s="30"/>
    </row>
    <row r="17" spans="1:9" x14ac:dyDescent="0.25">
      <c r="A17" s="131"/>
      <c r="B17" s="205" t="s">
        <v>368</v>
      </c>
      <c r="C17" s="25"/>
      <c r="D17" s="25"/>
      <c r="E17" s="25"/>
      <c r="F17" s="25"/>
      <c r="G17" s="25"/>
      <c r="H17" s="25"/>
      <c r="I17" s="30"/>
    </row>
    <row r="18" spans="1:9" x14ac:dyDescent="0.25">
      <c r="A18" s="131"/>
      <c r="B18" s="205" t="s">
        <v>369</v>
      </c>
      <c r="C18" s="25"/>
      <c r="D18" s="25"/>
      <c r="E18" s="25"/>
      <c r="F18" s="25"/>
      <c r="G18" s="25"/>
      <c r="H18" s="25"/>
      <c r="I18" s="30"/>
    </row>
    <row r="19" spans="1:9" x14ac:dyDescent="0.25">
      <c r="A19" s="131"/>
      <c r="B19" s="150" t="s">
        <v>370</v>
      </c>
      <c r="C19" s="25"/>
      <c r="D19" s="25"/>
      <c r="E19" s="25"/>
      <c r="F19" s="25"/>
      <c r="G19" s="25"/>
      <c r="H19" s="25"/>
      <c r="I19" s="30"/>
    </row>
    <row r="20" spans="1:9" x14ac:dyDescent="0.25">
      <c r="A20" s="131"/>
      <c r="B20" s="205" t="s">
        <v>371</v>
      </c>
      <c r="C20" s="25"/>
      <c r="D20" s="25"/>
      <c r="E20" s="25"/>
      <c r="F20" s="25"/>
      <c r="G20" s="25"/>
      <c r="H20" s="25"/>
      <c r="I20" s="30"/>
    </row>
    <row r="21" spans="1:9" x14ac:dyDescent="0.25">
      <c r="A21" s="131"/>
      <c r="B21" s="25"/>
      <c r="C21" s="25"/>
      <c r="D21" s="25"/>
      <c r="E21" s="25"/>
      <c r="F21" s="25"/>
      <c r="G21" s="25"/>
      <c r="H21" s="25"/>
      <c r="I21" s="30"/>
    </row>
    <row r="22" spans="1:9" x14ac:dyDescent="0.25">
      <c r="A22" s="133" t="s">
        <v>2</v>
      </c>
      <c r="B22" s="25" t="s">
        <v>363</v>
      </c>
      <c r="C22" s="25"/>
      <c r="D22" s="25"/>
      <c r="E22" s="25"/>
      <c r="F22" s="25"/>
      <c r="G22" s="25"/>
      <c r="H22" s="25"/>
      <c r="I22" s="30"/>
    </row>
    <row r="23" spans="1:9" ht="15.75" thickBot="1" x14ac:dyDescent="0.3">
      <c r="A23" s="131">
        <f>INDEX('Point Grid'!$C$8:$I$31,MATCH($A$1,'Point Grid'!$A$8:$A$31,0),MATCH(A22,'Point Grid'!$C$7:$I$7,0))</f>
        <v>3</v>
      </c>
      <c r="B23" s="25" t="s">
        <v>364</v>
      </c>
      <c r="C23" s="25"/>
      <c r="D23" s="25"/>
      <c r="E23" s="25"/>
      <c r="F23" s="25"/>
      <c r="G23" s="25"/>
      <c r="H23" s="25"/>
      <c r="I23" s="30"/>
    </row>
    <row r="24" spans="1:9" ht="15.75" thickBot="1" x14ac:dyDescent="0.3">
      <c r="A24" s="134"/>
      <c r="B24" s="25"/>
      <c r="C24" s="25"/>
      <c r="D24" s="25"/>
      <c r="E24" s="25"/>
      <c r="F24" s="25"/>
      <c r="G24" s="25"/>
      <c r="H24" s="25"/>
      <c r="I24" s="30"/>
    </row>
    <row r="25" spans="1:9" x14ac:dyDescent="0.25">
      <c r="A25" s="141"/>
      <c r="B25" s="25"/>
      <c r="C25" s="25"/>
      <c r="D25" s="41"/>
      <c r="E25" s="41"/>
      <c r="F25" s="25"/>
      <c r="G25" s="109"/>
      <c r="H25" s="109"/>
      <c r="I25" s="30"/>
    </row>
    <row r="26" spans="1:9" x14ac:dyDescent="0.25">
      <c r="A26" s="133" t="s">
        <v>3</v>
      </c>
      <c r="B26" s="25" t="s">
        <v>365</v>
      </c>
      <c r="C26" s="25"/>
      <c r="D26" s="41"/>
      <c r="E26" s="41"/>
      <c r="F26" s="57"/>
      <c r="G26" s="108"/>
      <c r="H26" s="108"/>
      <c r="I26" s="30"/>
    </row>
    <row r="27" spans="1:9" ht="15.75" thickBot="1" x14ac:dyDescent="0.3">
      <c r="A27" s="131">
        <f>INDEX('Point Grid'!$C$8:$I$31,MATCH($A$1,'Point Grid'!$A$8:$A$31,0),MATCH(A26,'Point Grid'!$C$7:$I$7,0))</f>
        <v>1</v>
      </c>
      <c r="B27" s="25"/>
      <c r="C27" s="25"/>
      <c r="D27" s="41"/>
      <c r="E27" s="41"/>
      <c r="F27" s="57"/>
      <c r="G27" s="76"/>
      <c r="H27" s="76"/>
      <c r="I27" s="30"/>
    </row>
    <row r="28" spans="1:9" ht="15.75" thickBot="1" x14ac:dyDescent="0.3">
      <c r="A28" s="134"/>
      <c r="B28" s="25"/>
      <c r="C28" s="25"/>
      <c r="D28" s="41"/>
      <c r="E28" s="41"/>
      <c r="F28" s="57"/>
      <c r="G28" s="76"/>
      <c r="H28" s="76"/>
      <c r="I28" s="30"/>
    </row>
    <row r="29" spans="1:9" ht="15.75" thickBot="1" x14ac:dyDescent="0.3">
      <c r="A29" s="143"/>
      <c r="B29" s="37"/>
      <c r="C29" s="37"/>
      <c r="D29" s="37"/>
      <c r="E29" s="37"/>
      <c r="F29" s="37"/>
      <c r="G29" s="37"/>
      <c r="H29" s="37"/>
      <c r="I29" s="56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2021-01-28T22:38:49Z</dcterms:modified>
</cp:coreProperties>
</file>