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-6US\practice exams\CAS\"/>
    </mc:Choice>
  </mc:AlternateContent>
  <bookViews>
    <workbookView xWindow="14400" yWindow="0" windowWidth="14400" windowHeight="18000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40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4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55" r:id="rId27"/>
    <sheet name="26" sheetId="56" r:id="rId28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" i="56" l="1"/>
  <c r="A45" i="56"/>
  <c r="A41" i="56"/>
  <c r="A11" i="55"/>
  <c r="A7" i="55"/>
  <c r="A15" i="28"/>
  <c r="A11" i="28"/>
  <c r="A7" i="28"/>
  <c r="A30" i="29"/>
  <c r="A26" i="29"/>
  <c r="A22" i="29"/>
  <c r="A18" i="29"/>
  <c r="A34" i="30"/>
  <c r="A30" i="30"/>
  <c r="A26" i="30"/>
  <c r="A7" i="23"/>
  <c r="A21" i="22"/>
  <c r="A17" i="22"/>
  <c r="A50" i="21"/>
  <c r="A46" i="21"/>
  <c r="A42" i="21"/>
  <c r="A38" i="20"/>
  <c r="A34" i="20"/>
  <c r="A30" i="20"/>
  <c r="A45" i="54"/>
  <c r="A41" i="54"/>
  <c r="A37" i="54"/>
  <c r="A45" i="35"/>
  <c r="A41" i="35"/>
  <c r="A36" i="35"/>
  <c r="A70" i="36"/>
  <c r="A66" i="36"/>
  <c r="A61" i="36"/>
  <c r="A74" i="37"/>
  <c r="A70" i="37"/>
  <c r="A66" i="37"/>
  <c r="A62" i="37"/>
  <c r="A29" i="38"/>
  <c r="A25" i="38"/>
  <c r="A15" i="39"/>
  <c r="A11" i="39"/>
  <c r="A7" i="39"/>
  <c r="A12" i="40"/>
  <c r="A7" i="40"/>
  <c r="A15" i="41"/>
  <c r="A11" i="41"/>
  <c r="A7" i="41"/>
  <c r="A19" i="42"/>
  <c r="A15" i="42"/>
  <c r="A11" i="42"/>
  <c r="A7" i="42"/>
  <c r="A15" i="49"/>
  <c r="A11" i="49"/>
  <c r="A7" i="49"/>
  <c r="A11" i="50"/>
  <c r="A7" i="50"/>
  <c r="A15" i="51"/>
  <c r="A11" i="51"/>
  <c r="A7" i="51"/>
  <c r="A15" i="52"/>
  <c r="A11" i="52"/>
  <c r="A7" i="52"/>
  <c r="A12" i="53"/>
  <c r="A8" i="53"/>
  <c r="A18" i="5"/>
  <c r="A14" i="5"/>
  <c r="A7" i="5"/>
  <c r="A15" i="4"/>
  <c r="A11" i="4"/>
  <c r="A7" i="4"/>
  <c r="B33" i="1" l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A15" i="2"/>
  <c r="A11" i="2"/>
  <c r="A7" i="2"/>
  <c r="A4" i="2"/>
  <c r="A4" i="5" l="1"/>
  <c r="A4" i="53"/>
  <c r="A4" i="49"/>
  <c r="A4" i="42"/>
  <c r="A4" i="50"/>
  <c r="A4" i="4"/>
  <c r="A4" i="51"/>
  <c r="S11" i="1" a="1"/>
  <c r="S11" i="1" s="1"/>
  <c r="O11" i="1" a="1"/>
  <c r="O11" i="1" s="1"/>
  <c r="P11" i="1" a="1"/>
  <c r="P11" i="1" s="1"/>
  <c r="R11" i="1" a="1"/>
  <c r="R11" i="1" s="1"/>
  <c r="N11" i="1" a="1"/>
  <c r="N11" i="1" s="1"/>
  <c r="Q11" i="1" a="1"/>
  <c r="Q11" i="1" s="1"/>
  <c r="S15" i="1" a="1"/>
  <c r="S15" i="1" s="1"/>
  <c r="O15" i="1" a="1"/>
  <c r="O15" i="1" s="1"/>
  <c r="R15" i="1" a="1"/>
  <c r="R15" i="1" s="1"/>
  <c r="N15" i="1" a="1"/>
  <c r="N15" i="1" s="1"/>
  <c r="Q15" i="1" a="1"/>
  <c r="Q15" i="1" s="1"/>
  <c r="P15" i="1" a="1"/>
  <c r="P15" i="1" s="1"/>
  <c r="Q10" i="1" a="1"/>
  <c r="Q10" i="1" s="1"/>
  <c r="P10" i="1" a="1"/>
  <c r="P10" i="1" s="1"/>
  <c r="R10" i="1" a="1"/>
  <c r="R10" i="1" s="1"/>
  <c r="S10" i="1" a="1"/>
  <c r="S10" i="1" s="1"/>
  <c r="O10" i="1" a="1"/>
  <c r="O10" i="1" s="1"/>
  <c r="N10" i="1" a="1"/>
  <c r="N10" i="1" s="1"/>
  <c r="Q8" i="1" a="1"/>
  <c r="Q8" i="1" s="1"/>
  <c r="P8" i="1" a="1"/>
  <c r="P8" i="1" s="1"/>
  <c r="R8" i="1" a="1"/>
  <c r="R8" i="1" s="1"/>
  <c r="S8" i="1" a="1"/>
  <c r="S8" i="1" s="1"/>
  <c r="O8" i="1" a="1"/>
  <c r="O8" i="1" s="1"/>
  <c r="N8" i="1" a="1"/>
  <c r="N8" i="1" s="1"/>
  <c r="Q14" i="1" a="1"/>
  <c r="Q14" i="1" s="1"/>
  <c r="R14" i="1" a="1"/>
  <c r="R14" i="1" s="1"/>
  <c r="P14" i="1" a="1"/>
  <c r="P14" i="1" s="1"/>
  <c r="N14" i="1" a="1"/>
  <c r="N14" i="1" s="1"/>
  <c r="S14" i="1" a="1"/>
  <c r="S14" i="1" s="1"/>
  <c r="O14" i="1" a="1"/>
  <c r="O14" i="1" s="1"/>
  <c r="S9" i="1" a="1"/>
  <c r="S9" i="1" s="1"/>
  <c r="O9" i="1" a="1"/>
  <c r="O9" i="1" s="1"/>
  <c r="P9" i="1" a="1"/>
  <c r="P9" i="1" s="1"/>
  <c r="R9" i="1" a="1"/>
  <c r="R9" i="1" s="1"/>
  <c r="N9" i="1" a="1"/>
  <c r="N9" i="1" s="1"/>
  <c r="Q9" i="1" a="1"/>
  <c r="Q9" i="1" s="1"/>
  <c r="S13" i="1" a="1"/>
  <c r="S13" i="1" s="1"/>
  <c r="O13" i="1" a="1"/>
  <c r="O13" i="1" s="1"/>
  <c r="R13" i="1" a="1"/>
  <c r="R13" i="1" s="1"/>
  <c r="N13" i="1" a="1"/>
  <c r="N13" i="1" s="1"/>
  <c r="Q13" i="1" a="1"/>
  <c r="Q13" i="1" s="1"/>
  <c r="P13" i="1" a="1"/>
  <c r="P13" i="1" s="1"/>
  <c r="S16" i="1" a="1"/>
  <c r="S16" i="1" s="1"/>
  <c r="O16" i="1" a="1"/>
  <c r="O16" i="1" s="1"/>
  <c r="R16" i="1" a="1"/>
  <c r="R16" i="1" s="1"/>
  <c r="N16" i="1" a="1"/>
  <c r="N16" i="1" s="1"/>
  <c r="Q16" i="1" a="1"/>
  <c r="Q16" i="1" s="1"/>
  <c r="P16" i="1" a="1"/>
  <c r="P16" i="1" s="1"/>
  <c r="M8" i="1" a="1"/>
  <c r="M8" i="1" s="1"/>
  <c r="A4" i="52"/>
  <c r="A4" i="39"/>
  <c r="A4" i="36"/>
  <c r="A4" i="21"/>
  <c r="M26" i="1" s="1" a="1"/>
  <c r="M26" i="1" s="1"/>
  <c r="A4" i="29"/>
  <c r="A4" i="35"/>
  <c r="A4" i="22"/>
  <c r="A4" i="28"/>
  <c r="A4" i="54"/>
  <c r="A4" i="23"/>
  <c r="A4" i="55"/>
  <c r="A4" i="37"/>
  <c r="A4" i="20"/>
  <c r="A4" i="30"/>
  <c r="A4" i="56"/>
  <c r="A4" i="38"/>
  <c r="A4" i="40"/>
  <c r="A4" i="41"/>
  <c r="L33" i="1"/>
  <c r="L32" i="1"/>
  <c r="J33" i="1"/>
  <c r="J32" i="1"/>
  <c r="S32" i="1" l="1" a="1"/>
  <c r="S32" i="1" s="1"/>
  <c r="O32" i="1" a="1"/>
  <c r="O32" i="1" s="1"/>
  <c r="R32" i="1" a="1"/>
  <c r="R32" i="1" s="1"/>
  <c r="N32" i="1" a="1"/>
  <c r="N32" i="1" s="1"/>
  <c r="Q32" i="1" a="1"/>
  <c r="Q32" i="1" s="1"/>
  <c r="P32" i="1" a="1"/>
  <c r="P32" i="1" s="1"/>
  <c r="Q27" i="1" a="1"/>
  <c r="Q27" i="1" s="1"/>
  <c r="R27" i="1" a="1"/>
  <c r="R27" i="1" s="1"/>
  <c r="P27" i="1" a="1"/>
  <c r="P27" i="1" s="1"/>
  <c r="N27" i="1" a="1"/>
  <c r="N27" i="1" s="1"/>
  <c r="S27" i="1" a="1"/>
  <c r="S27" i="1" s="1"/>
  <c r="O27" i="1" a="1"/>
  <c r="O27" i="1" s="1"/>
  <c r="S28" i="1" a="1"/>
  <c r="S28" i="1" s="1"/>
  <c r="O28" i="1" a="1"/>
  <c r="O28" i="1" s="1"/>
  <c r="R28" i="1" a="1"/>
  <c r="R28" i="1" s="1"/>
  <c r="N28" i="1" a="1"/>
  <c r="N28" i="1" s="1"/>
  <c r="Q28" i="1" a="1"/>
  <c r="Q28" i="1" s="1"/>
  <c r="P28" i="1" a="1"/>
  <c r="P28" i="1" s="1"/>
  <c r="Q19" i="1" a="1"/>
  <c r="Q19" i="1" s="1"/>
  <c r="R19" i="1" a="1"/>
  <c r="R19" i="1" s="1"/>
  <c r="P19" i="1" a="1"/>
  <c r="P19" i="1" s="1"/>
  <c r="N19" i="1" a="1"/>
  <c r="N19" i="1" s="1"/>
  <c r="S19" i="1" a="1"/>
  <c r="S19" i="1" s="1"/>
  <c r="O19" i="1" a="1"/>
  <c r="O19" i="1" s="1"/>
  <c r="Q17" i="1" a="1"/>
  <c r="Q17" i="1" s="1"/>
  <c r="R17" i="1" a="1"/>
  <c r="R17" i="1" s="1"/>
  <c r="P17" i="1" a="1"/>
  <c r="P17" i="1" s="1"/>
  <c r="N17" i="1" a="1"/>
  <c r="N17" i="1" s="1"/>
  <c r="S17" i="1" a="1"/>
  <c r="S17" i="1" s="1"/>
  <c r="O17" i="1" a="1"/>
  <c r="O17" i="1" s="1"/>
  <c r="S18" i="1" a="1"/>
  <c r="S18" i="1" s="1"/>
  <c r="O18" i="1" a="1"/>
  <c r="O18" i="1" s="1"/>
  <c r="R18" i="1" a="1"/>
  <c r="R18" i="1" s="1"/>
  <c r="N18" i="1" a="1"/>
  <c r="N18" i="1" s="1"/>
  <c r="Q18" i="1" a="1"/>
  <c r="Q18" i="1" s="1"/>
  <c r="P18" i="1" a="1"/>
  <c r="P18" i="1" s="1"/>
  <c r="Q12" i="1" a="1"/>
  <c r="Q12" i="1" s="1"/>
  <c r="R12" i="1" a="1"/>
  <c r="R12" i="1" s="1"/>
  <c r="P12" i="1" a="1"/>
  <c r="P12" i="1" s="1"/>
  <c r="S12" i="1" a="1"/>
  <c r="S12" i="1" s="1"/>
  <c r="O12" i="1" a="1"/>
  <c r="O12" i="1" s="1"/>
  <c r="N12" i="1" a="1"/>
  <c r="N12" i="1" s="1"/>
  <c r="S22" i="1" a="1"/>
  <c r="S22" i="1" s="1"/>
  <c r="O22" i="1" a="1"/>
  <c r="O22" i="1" s="1"/>
  <c r="R22" i="1" a="1"/>
  <c r="R22" i="1" s="1"/>
  <c r="N22" i="1" a="1"/>
  <c r="N22" i="1" s="1"/>
  <c r="Q22" i="1" a="1"/>
  <c r="Q22" i="1" s="1"/>
  <c r="P22" i="1" a="1"/>
  <c r="P22" i="1" s="1"/>
  <c r="S20" i="1" a="1"/>
  <c r="S20" i="1" s="1"/>
  <c r="O20" i="1" a="1"/>
  <c r="O20" i="1" s="1"/>
  <c r="R20" i="1" a="1"/>
  <c r="R20" i="1" s="1"/>
  <c r="N20" i="1" a="1"/>
  <c r="N20" i="1" s="1"/>
  <c r="Q20" i="1" a="1"/>
  <c r="Q20" i="1" s="1"/>
  <c r="P20" i="1" a="1"/>
  <c r="P20" i="1" s="1"/>
  <c r="Q21" i="1" a="1"/>
  <c r="Q21" i="1" s="1"/>
  <c r="R21" i="1" a="1"/>
  <c r="R21" i="1" s="1"/>
  <c r="P21" i="1" a="1"/>
  <c r="P21" i="1" s="1"/>
  <c r="N21" i="1" a="1"/>
  <c r="N21" i="1" s="1"/>
  <c r="S21" i="1" a="1"/>
  <c r="S21" i="1" s="1"/>
  <c r="O21" i="1" a="1"/>
  <c r="O21" i="1" s="1"/>
  <c r="Q31" i="1" a="1"/>
  <c r="Q31" i="1" s="1"/>
  <c r="N31" i="1" a="1"/>
  <c r="N31" i="1" s="1"/>
  <c r="P31" i="1" a="1"/>
  <c r="P31" i="1" s="1"/>
  <c r="R31" i="1" a="1"/>
  <c r="R31" i="1" s="1"/>
  <c r="S31" i="1" a="1"/>
  <c r="S31" i="1" s="1"/>
  <c r="O31" i="1" a="1"/>
  <c r="O31" i="1" s="1"/>
  <c r="Q23" i="1" a="1"/>
  <c r="Q23" i="1" s="1"/>
  <c r="P23" i="1" a="1"/>
  <c r="P23" i="1" s="1"/>
  <c r="R23" i="1" a="1"/>
  <c r="R23" i="1" s="1"/>
  <c r="S23" i="1" a="1"/>
  <c r="S23" i="1" s="1"/>
  <c r="O23" i="1" a="1"/>
  <c r="O23" i="1" s="1"/>
  <c r="N23" i="1" a="1"/>
  <c r="N23" i="1" s="1"/>
  <c r="Q33" i="1" a="1"/>
  <c r="Q33" i="1" s="1"/>
  <c r="S33" i="1" a="1"/>
  <c r="S33" i="1" s="1"/>
  <c r="R33" i="1" a="1"/>
  <c r="R33" i="1" s="1"/>
  <c r="O33" i="1" a="1"/>
  <c r="O33" i="1" s="1"/>
  <c r="P33" i="1" a="1"/>
  <c r="P33" i="1" s="1"/>
  <c r="N33" i="1" a="1"/>
  <c r="N33" i="1" s="1"/>
  <c r="S30" i="1" a="1"/>
  <c r="S30" i="1" s="1"/>
  <c r="Q30" i="1" a="1"/>
  <c r="Q30" i="1" s="1"/>
  <c r="O30" i="1" a="1"/>
  <c r="O30" i="1" s="1"/>
  <c r="P30" i="1" a="1"/>
  <c r="P30" i="1" s="1"/>
  <c r="R30" i="1" a="1"/>
  <c r="R30" i="1" s="1"/>
  <c r="N30" i="1" a="1"/>
  <c r="N30" i="1" s="1"/>
  <c r="S29" i="1" a="1"/>
  <c r="S29" i="1" s="1"/>
  <c r="N29" i="1" a="1"/>
  <c r="N29" i="1" s="1"/>
  <c r="O29" i="1" a="1"/>
  <c r="O29" i="1" s="1"/>
  <c r="Q29" i="1" a="1"/>
  <c r="Q29" i="1" s="1"/>
  <c r="P29" i="1" a="1"/>
  <c r="P29" i="1" s="1"/>
  <c r="R29" i="1" a="1"/>
  <c r="R29" i="1" s="1"/>
  <c r="Q26" i="1" a="1"/>
  <c r="Q26" i="1" s="1"/>
  <c r="O26" i="1" a="1"/>
  <c r="O26" i="1" s="1"/>
  <c r="P26" i="1" a="1"/>
  <c r="P26" i="1" s="1"/>
  <c r="S26" i="1" a="1"/>
  <c r="S26" i="1" s="1"/>
  <c r="R26" i="1" a="1"/>
  <c r="R26" i="1" s="1"/>
  <c r="N26" i="1" a="1"/>
  <c r="N26" i="1" s="1"/>
  <c r="S25" i="1" a="1"/>
  <c r="S25" i="1" s="1"/>
  <c r="Q25" i="1" a="1"/>
  <c r="Q25" i="1" s="1"/>
  <c r="O25" i="1" a="1"/>
  <c r="O25" i="1" s="1"/>
  <c r="P25" i="1" a="1"/>
  <c r="P25" i="1" s="1"/>
  <c r="R25" i="1" a="1"/>
  <c r="R25" i="1" s="1"/>
  <c r="N25" i="1" a="1"/>
  <c r="N25" i="1" s="1"/>
  <c r="Q24" i="1" a="1"/>
  <c r="Q24" i="1" s="1"/>
  <c r="R24" i="1" a="1"/>
  <c r="R24" i="1" s="1"/>
  <c r="P24" i="1" a="1"/>
  <c r="P24" i="1" s="1"/>
  <c r="N24" i="1" a="1"/>
  <c r="N24" i="1" s="1"/>
  <c r="S24" i="1" a="1"/>
  <c r="S24" i="1" s="1"/>
  <c r="O24" i="1" a="1"/>
  <c r="O24" i="1" s="1"/>
  <c r="M30" i="1" a="1"/>
  <c r="M30" i="1" s="1"/>
  <c r="M18" i="1" a="1"/>
  <c r="M18" i="1" s="1"/>
  <c r="M10" i="1" a="1"/>
  <c r="M10" i="1" s="1"/>
  <c r="M15" i="1" a="1"/>
  <c r="M15" i="1" s="1"/>
  <c r="M19" i="1" a="1"/>
  <c r="M19" i="1" s="1"/>
  <c r="M23" i="1" a="1"/>
  <c r="M23" i="1" s="1"/>
  <c r="M27" i="1" a="1"/>
  <c r="M27" i="1" s="1"/>
  <c r="M31" i="1" a="1"/>
  <c r="M31" i="1" s="1"/>
  <c r="M11" i="1" a="1"/>
  <c r="M11" i="1" s="1"/>
  <c r="M16" i="1" a="1"/>
  <c r="M16" i="1" s="1"/>
  <c r="M20" i="1" a="1"/>
  <c r="M20" i="1" s="1"/>
  <c r="M24" i="1" a="1"/>
  <c r="M24" i="1" s="1"/>
  <c r="M28" i="1" a="1"/>
  <c r="M28" i="1" s="1"/>
  <c r="M32" i="1" a="1"/>
  <c r="M32" i="1" s="1"/>
  <c r="M13" i="1" a="1"/>
  <c r="M13" i="1" s="1"/>
  <c r="M17" i="1" a="1"/>
  <c r="M17" i="1" s="1"/>
  <c r="M21" i="1" a="1"/>
  <c r="M21" i="1" s="1"/>
  <c r="M25" i="1" a="1"/>
  <c r="M25" i="1" s="1"/>
  <c r="M29" i="1" a="1"/>
  <c r="M29" i="1" s="1"/>
  <c r="M33" i="1" a="1"/>
  <c r="M33" i="1" s="1"/>
  <c r="M14" i="1" a="1"/>
  <c r="M14" i="1" s="1"/>
  <c r="M22" i="1" a="1"/>
  <c r="M22" i="1" s="1"/>
  <c r="M12" i="1" a="1"/>
  <c r="M12" i="1" s="1"/>
  <c r="L26" i="1" l="1"/>
  <c r="L31" i="1"/>
  <c r="L30" i="1"/>
  <c r="L29" i="1"/>
  <c r="L28" i="1"/>
  <c r="L27" i="1"/>
  <c r="J28" i="1"/>
  <c r="J26" i="1"/>
  <c r="J13" i="1"/>
  <c r="J30" i="1"/>
  <c r="J18" i="1"/>
  <c r="J14" i="1"/>
  <c r="J11" i="1"/>
  <c r="J16" i="1"/>
  <c r="J9" i="1"/>
  <c r="J22" i="1"/>
  <c r="J12" i="1"/>
  <c r="J10" i="1"/>
  <c r="J23" i="1"/>
  <c r="J20" i="1"/>
  <c r="J29" i="1"/>
  <c r="J24" i="1"/>
  <c r="J17" i="1"/>
  <c r="J31" i="1"/>
  <c r="J25" i="1"/>
  <c r="J19" i="1"/>
  <c r="J15" i="1"/>
  <c r="J21" i="1"/>
  <c r="J27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J8" i="1"/>
  <c r="M9" i="1" l="1" a="1"/>
  <c r="M9" i="1" s="1"/>
  <c r="M3" i="1"/>
  <c r="M2" i="1" l="1" a="1"/>
  <c r="M2" i="1" s="1"/>
  <c r="P2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<sst xmlns="http://schemas.openxmlformats.org/spreadsheetml/2006/main" count="688" uniqueCount="442">
  <si>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</si>
  <si>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</si>
  <si>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</si>
  <si>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</si>
  <si>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</si>
  <si>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</si>
  <si>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</si>
  <si>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</si>
  <si>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</si>
  <si>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</si>
  <si>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</si>
  <si>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</si>
  <si>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</si>
  <si>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</si>
  <si>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</si>
  <si>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</si>
  <si>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</si>
  <si>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</si>
  <si>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</si>
  <si>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</si>
  <si>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</si>
  <si>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</si>
  <si>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</si>
  <si>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</si>
  <si>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</si>
  <si>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</si>
  <si>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</si>
  <si>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</si>
  <si>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</si>
  <si>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t>Return to Point Grid</t>
  </si>
  <si>
    <t>Pts Achieved</t>
  </si>
  <si>
    <t>Pts Available</t>
  </si>
  <si>
    <t>==&gt;</t>
  </si>
  <si>
    <t>Exam 6U - Fall 2015</t>
  </si>
  <si>
    <t>According to McCarty, identify the two age groups where insureds are disparately</t>
  </si>
  <si>
    <t>impacted by the use of credit scoring and briefly describe the reasoning.</t>
  </si>
  <si>
    <t>Empirical studies have shown that those with different credit scores have an observed difference in total insurance losses.</t>
  </si>
  <si>
    <t>Identify a key metric and describe how the metric could be driving these loss differences.</t>
  </si>
  <si>
    <t>Other than age groups, identify one group of insureds that McCarty claims is disparately impacted</t>
  </si>
  <si>
    <t>by the use of credit scoring and briefly describe the reasoning.</t>
  </si>
  <si>
    <t>Identify four reasons why a state might disapprove a rate or form filing.</t>
  </si>
  <si>
    <t>Describe one argument in favor of having a no-file law in every U.S. state.</t>
  </si>
  <si>
    <t>A personal lines insurer files rates with the state department of insurance 45 days after it begins to use</t>
  </si>
  <si>
    <t>them. The insurer is not in compliance with the state’s rate filing requirements.</t>
  </si>
  <si>
    <t>Identify two types of rate filing laws that could exist in this state, and briefly describe how the insurer’s</t>
  </si>
  <si>
    <t>filing activity would not comply with each.</t>
  </si>
  <si>
    <t>• Minimum capital requirements</t>
  </si>
  <si>
    <t>• A state guaranty fund</t>
  </si>
  <si>
    <t>• Reinsurance transactions require regulatory approval</t>
  </si>
  <si>
    <t>• Insurers must submit annual financial statements</t>
  </si>
  <si>
    <t>Briefly describe one distinct rationale for each of the following elements in a state insurance solvency regulatory system:</t>
  </si>
  <si>
    <t>Briefly describe two reasons for the development of the Reinsurance Regulatory Modernization Framework of 2008.</t>
  </si>
  <si>
    <t>Describe two provisions of the Nonadmitted and Reinsurance Reform Act of 2010.</t>
  </si>
  <si>
    <t>Company A is a large corporation seeking to reduce its insurance costs. It has a dedicated risk manager</t>
  </si>
  <si>
    <t>and can be described as a large, stable insurance risk. It has loss carry-forwards from prior tax years.</t>
  </si>
  <si>
    <t>Consider the following companies seeking insurance coverage. For each scenario, recommend the</t>
  </si>
  <si>
    <t>optimal way to manage the insurance risk and describe the rationale.</t>
  </si>
  <si>
    <t>Company B has been in operation for two years and currently operates in several states. It is having</t>
  </si>
  <si>
    <t>difficulty obtaining liability insurance coverage and is interested in partnering with companies with similar operations.</t>
  </si>
  <si>
    <t>Describe an A.M. Best interactive rating.</t>
  </si>
  <si>
    <t>Fully describe one argument in favor of and one argument against the following statement:</t>
  </si>
  <si>
    <t>“A.M. Best is, effectively, a regulator of the insurance industry.”</t>
  </si>
  <si>
    <t>Briefly describe two advantages and two disadvantages for a mid-size mutual insurance company</t>
  </si>
  <si>
    <t>to obtain an interactive rating from A.M. Best.</t>
  </si>
  <si>
    <t>Briefly describe three key goals of insurance regulation.</t>
  </si>
  <si>
    <t>As part of its modernization plan, the NAIC has undertaken (or plans to undertake)</t>
  </si>
  <si>
    <t>several initiatives to improve state-based insurance regulation. Describe two of these</t>
  </si>
  <si>
    <t>initiatives.</t>
  </si>
  <si>
    <t>Describe one argument in favor of and two arguments against the following</t>
  </si>
  <si>
    <t>statement:</t>
  </si>
  <si>
    <t>“The financial crisis of 2007-2008 demonstrated that insurance should be regulated at</t>
  </si>
  <si>
    <t>the federal level.”</t>
  </si>
  <si>
    <t>Identify four major parties involved in asbestos personal injury litigation.</t>
  </si>
  <si>
    <t>For each of the parties identified in part a. above, briefly describe one distinct</t>
  </si>
  <si>
    <t>concern related to litigation outcomes.</t>
  </si>
  <si>
    <t>Briefly describe two ways in which the National Flood Insurance Program (NFIP) is</t>
  </si>
  <si>
    <t>funded.</t>
  </si>
  <si>
    <t>Fully describe how the Biggert-Waters Flood Insurance Reform Act of 2012</t>
  </si>
  <si>
    <t>addressed premium subsidies within the NFIP.</t>
  </si>
  <si>
    <t>Describe how the Biggert-Waters Flood Insurance Reform Act of 2012 addressed the</t>
  </si>
  <si>
    <t>participation rate in the NFIP.</t>
  </si>
  <si>
    <t>Describe how a guaranty fund provides services to policyholders.</t>
  </si>
  <si>
    <t>Briefly describe two challenges that could arise for state guaranty funds if a national</t>
  </si>
  <si>
    <t>multiline insurer were to become insolvent.</t>
  </si>
  <si>
    <t>Explain why insurers are prohibited from including information on guaranty funds in</t>
  </si>
  <si>
    <t>their marketing materials.</t>
  </si>
  <si>
    <t>If a state were to eliminate its guaranty fund, briefly describe a potential consequence</t>
  </si>
  <si>
    <t>to each of the following stakeholders:</t>
  </si>
  <si>
    <t>• Policyholders</t>
  </si>
  <si>
    <t>• Insurers</t>
  </si>
  <si>
    <t>• Regulators</t>
  </si>
  <si>
    <t>Identify and briefly describe two goals of the Terrorism Risk Insurance Act (TRIA).</t>
  </si>
  <si>
    <t>Briefly describe two justifications for homeowners insurance not being covered under</t>
  </si>
  <si>
    <t>TRIA.</t>
  </si>
  <si>
    <t>Briefly describe one justification for reinsurance not being covered under TRIA.</t>
  </si>
  <si>
    <t>Discuss the motivation for creating each of the following government programs:</t>
  </si>
  <si>
    <t>• Federal Crop Insurance Program</t>
  </si>
  <si>
    <t>• Longshore and Harbor Workers’ Compensation Act of 1927</t>
  </si>
  <si>
    <t>• Assigned Risk Plan</t>
  </si>
  <si>
    <t>Evaluate the effectiveness of each of the programs listed above.</t>
  </si>
  <si>
    <t>Describe two rationales for the existence of state funds for workers’ compensation</t>
  </si>
  <si>
    <t>insurance.</t>
  </si>
  <si>
    <t>Briefly describe two reasons why state funds for workers’ compensation might not be</t>
  </si>
  <si>
    <t>necessary.</t>
  </si>
  <si>
    <t>Besides exclusive state funds, identify two other ways in which a state government</t>
  </si>
  <si>
    <t>may be involved in providing workers’ compensation insurance coverage.</t>
  </si>
  <si>
    <t>In tax year 2014, an insurer maximized its after-tax income by holding an optimal mix of</t>
  </si>
  <si>
    <t>$400 million of taxable bonds with a yield of 4% and $600 million of tax-free municipal</t>
  </si>
  <si>
    <t>bonds with a yield of 3%. Other taxable income in 2014 was a loss of $3.4 million.</t>
  </si>
  <si>
    <t>On January 1, 2015, 20% of taxable bonds and 10% of tax-free municipal bonds mature</t>
  </si>
  <si>
    <t>and the insurer buys new bonds with the proceeds. In 2015, bond yields on new</t>
  </si>
  <si>
    <t>purchases will be as follows:</t>
  </si>
  <si>
    <t xml:space="preserve">    • Yield on new taxable bonds = 5.5%.</t>
  </si>
  <si>
    <t xml:space="preserve">    • Yield on new tax-free municipal bonds = 4%.</t>
  </si>
  <si>
    <t>Other taxable income is expected to remain at a loss of $3.4 million.</t>
  </si>
  <si>
    <t>Calculate the amount the insurer should invest in taxable bonds and tax-free</t>
  </si>
  <si>
    <t>municipal bonds to maximize its 2015 after-tax income. The insurer must invest</t>
  </si>
  <si>
    <t>positive dollars (greater than $0) in both taxable and tax-free bonds.</t>
  </si>
  <si>
    <t>Other than tax incentives, briefly describe two influences on the investment strategy</t>
  </si>
  <si>
    <t>of a property-casualty insurance company.</t>
  </si>
  <si>
    <t>Management of an insurance company has decided to replace its Appointed Actuary</t>
  </si>
  <si>
    <t>because of disagreements over substantive wording in the Statement of Actuarial Opinion</t>
  </si>
  <si>
    <t>(SAO).</t>
  </si>
  <si>
    <t>The 2014 SAO Instructions require specific steps be taken as a result of this change in</t>
  </si>
  <si>
    <t>Appointed Actuary. Describe four of these steps.</t>
  </si>
  <si>
    <t>Describe the concept of materiality as it relates to an actuarial work product.</t>
  </si>
  <si>
    <t>Briefly describe one reason why it may not be feasible to accurately determine a</t>
  </si>
  <si>
    <t>range of all possible outcomes when establishing a reserve range. Identify an</t>
  </si>
  <si>
    <t>example for the reason.</t>
  </si>
  <si>
    <t>For each type of insurance below, describe how the two indicated risk factors could</t>
  </si>
  <si>
    <t>interact and influence the Appointed Actuary’s conclusion of whether there are</t>
  </si>
  <si>
    <t>significant risks and uncertainties that could result in material adverse deviation.</t>
  </si>
  <si>
    <t>Type of Insurance</t>
  </si>
  <si>
    <t>1) Coastal Homeowners</t>
  </si>
  <si>
    <t>• Growth in a soft market</t>
  </si>
  <si>
    <t xml:space="preserve">                        </t>
  </si>
  <si>
    <t>2) Mortgage</t>
  </si>
  <si>
    <t>• Lack of available experience</t>
  </si>
  <si>
    <t>• Change in home prices</t>
  </si>
  <si>
    <t>• Change in sustained unemployment rate</t>
  </si>
  <si>
    <t>3) Automobile</t>
  </si>
  <si>
    <t>• Currency exchange rate</t>
  </si>
  <si>
    <t>• Availability of repair parts</t>
  </si>
  <si>
    <t>Risk Factors</t>
  </si>
  <si>
    <t>Identify four items that the Appointed Actuary should disclose in the SCOPE</t>
  </si>
  <si>
    <t>paragraph of the Statement of Actuarial Opinion (SAO).</t>
  </si>
  <si>
    <t>A company discounts its workers’ compensation reserves. Identify four items that an</t>
  </si>
  <si>
    <t>actuary should disclose related to the discounting of reserves in an actuarial</t>
  </si>
  <si>
    <t>communication.</t>
  </si>
  <si>
    <t>All Lines of Business</t>
  </si>
  <si>
    <t>Policyholders’ surplus</t>
  </si>
  <si>
    <t>Net loss and LAE reserves</t>
  </si>
  <si>
    <t>Net unearned premium reserves</t>
  </si>
  <si>
    <t>Net earned premium</t>
  </si>
  <si>
    <t>Commercial Automobile</t>
  </si>
  <si>
    <t>Workers’ Compensation</t>
  </si>
  <si>
    <t>An insurance company writes multiple lines of business, including both commercial automobile and</t>
  </si>
  <si>
    <t>workers’ compensation. Given the following information from the company’s Insurance Expense</t>
  </si>
  <si>
    <t>Exhibits (IEEs) and Annual Statements (all figures are in thousands of dollars):</t>
  </si>
  <si>
    <t>Calculate the amount of policyholders’ surplus that would be allocated to commercial automobile and to</t>
  </si>
  <si>
    <t>workers’ compensation in the 2014 IEE.</t>
  </si>
  <si>
    <t>Describe one argument in favor of and one argument against the method used to allocate surplus by line</t>
  </si>
  <si>
    <t>of business in the IEE.</t>
  </si>
  <si>
    <t>PART 5, Section 1</t>
  </si>
  <si>
    <t>Cumulative Number of Claims Closed with Loss Payment Direct and Assumed at Year-End</t>
  </si>
  <si>
    <t>Year</t>
  </si>
  <si>
    <t>XXX</t>
  </si>
  <si>
    <t>PART 5, Section 2</t>
  </si>
  <si>
    <t>Number of Claims Outstanding Direct and Assumed at Year-End</t>
  </si>
  <si>
    <t>PART 5, Section 3</t>
  </si>
  <si>
    <t>Cumulative Number of Claims Reported Direct and Assumed at Year-End</t>
  </si>
  <si>
    <t>PART 1 - Earned Premium</t>
  </si>
  <si>
    <t>Ceded</t>
  </si>
  <si>
    <t>Reported Claim Frequency Per $ of Direct and Assumed Earned Premium at Year-End</t>
  </si>
  <si>
    <t>Average Closed Claim Severities at Year-End</t>
  </si>
  <si>
    <t>An insurance company implemented new claims procedures at the end of 2010 to expedite its claims</t>
  </si>
  <si>
    <t>resolution process. The actuary has been asked to review various claims metrics to determine if these</t>
  </si>
  <si>
    <t>new claims procedures resulted in the expected improvement in resolution speed. Given the following</t>
  </si>
  <si>
    <t>excerpts from Schedule P and additional historical claims-related information:</t>
  </si>
  <si>
    <t>Briefly describe the trends in claim frequency and average closed claim severity, and identify one</t>
  </si>
  <si>
    <t>potential driver for each observed trend.</t>
  </si>
  <si>
    <t>Construct the claims closure rate triangle, and briefly describe two observations.</t>
  </si>
  <si>
    <t>Briefly describe two pieces of additional information that might be considered in forming a conclusive</t>
  </si>
  <si>
    <t>opinion regarding the effectiveness of the claims procedure changes.</t>
  </si>
  <si>
    <t>One purpose of Schedule P is to facilitate the review of trends in claim frequency and severity.</t>
  </si>
  <si>
    <t>Briefly describe three other functions of Schedule P and, for each function, identify which Part(s)</t>
  </si>
  <si>
    <t>would provide the necessary information.</t>
  </si>
  <si>
    <t>Assumed</t>
  </si>
  <si>
    <t>Direct &amp;</t>
  </si>
  <si>
    <t>Consider the following series of events:</t>
  </si>
  <si>
    <t>* An insurance company began operating on January 1, 2014.</t>
  </si>
  <si>
    <t xml:space="preserve">  The company began with cash of $200 and policyholders’ surplus of $200.</t>
  </si>
  <si>
    <t>* On April 1, 2014, the company wrote its first and only insurance</t>
  </si>
  <si>
    <t xml:space="preserve">  policy — a 12-month workers’ compensation policy — for $1,000</t>
  </si>
  <si>
    <t xml:space="preserve">  of premiums and paid $100 of commission to the agent.</t>
  </si>
  <si>
    <t>* On May 1, 2014, a loss occurred, and a direct case loss</t>
  </si>
  <si>
    <t xml:space="preserve">  reserve of $400 and direct IBNR loss reserve of $100</t>
  </si>
  <si>
    <t xml:space="preserve">  were posted. The ultimate loss of this claim remained</t>
  </si>
  <si>
    <t xml:space="preserve">  unchanged throughout the year.</t>
  </si>
  <si>
    <t>* Unearned premium reserves were calculated under the</t>
  </si>
  <si>
    <t xml:space="preserve">  monthly pro rata method, and there are no income taxes.</t>
  </si>
  <si>
    <t>Reinsurance information</t>
  </si>
  <si>
    <t>* On January 1, 2014, the company entered into a quota</t>
  </si>
  <si>
    <t xml:space="preserve">  share reinsurance agreement with an authorized,</t>
  </si>
  <si>
    <t xml:space="preserve">  unaffiliated reinsurer, covering 50% of all business</t>
  </si>
  <si>
    <t xml:space="preserve">  written during 2014, excluding LAE.</t>
  </si>
  <si>
    <t>* The reinsurance contract stated that the reinsurer</t>
  </si>
  <si>
    <t xml:space="preserve">  would pay a fixed ceding commission of 15%.</t>
  </si>
  <si>
    <t>* At the middle of each month from June through</t>
  </si>
  <si>
    <t xml:space="preserve">  December 2014, $50 was paid to the claimant</t>
  </si>
  <si>
    <t xml:space="preserve">  to cover the May 1, 2014 loss, and the reinsurance</t>
  </si>
  <si>
    <t xml:space="preserve">  recoverable was billed and due on that day.</t>
  </si>
  <si>
    <t>* The reinsurer reimbursed the company each</t>
  </si>
  <si>
    <t xml:space="preserve">  month’s paid loss on the 120th day after</t>
  </si>
  <si>
    <t xml:space="preserve">  the due date and did not dispute any reinsurance</t>
  </si>
  <si>
    <t xml:space="preserve">  recoverable on paid losses.</t>
  </si>
  <si>
    <t>Investment information</t>
  </si>
  <si>
    <t>* On February 1, 2014, the company bought</t>
  </si>
  <si>
    <t xml:space="preserve">  two shares of common stock of an unaffiliated</t>
  </si>
  <si>
    <t xml:space="preserve">  company for $100 a share. Six months later,</t>
  </si>
  <si>
    <t xml:space="preserve">  the company received cash dividends of $10</t>
  </si>
  <si>
    <t xml:space="preserve">  ($5 per share), and then sold one share of</t>
  </si>
  <si>
    <t xml:space="preserve">  common stock for $95 on the same day.</t>
  </si>
  <si>
    <t>* As of year-end 2014, the fair value of the</t>
  </si>
  <si>
    <t xml:space="preserve">  common stock is $98, and no other</t>
  </si>
  <si>
    <t xml:space="preserve">  investments were made during 2014.</t>
  </si>
  <si>
    <t>Incurred expense information (from Company’s 2014 IEE Part 1)</t>
  </si>
  <si>
    <t>Loss adjustment expenses</t>
  </si>
  <si>
    <t>Other expenses</t>
  </si>
  <si>
    <t>Taxes, licenses &amp; fees</t>
  </si>
  <si>
    <t>General expenses</t>
  </si>
  <si>
    <t>Identify and calculate the two changes</t>
  </si>
  <si>
    <t>in the company’s surplus that do not flow</t>
  </si>
  <si>
    <t>through to the Statement of Income in the</t>
  </si>
  <si>
    <t>company’s 2014 Annual Statement.</t>
  </si>
  <si>
    <t>Discuss two major factors that contributed</t>
  </si>
  <si>
    <t>to the change in the company’s policyholders’</t>
  </si>
  <si>
    <t>surplus during 2014.</t>
  </si>
  <si>
    <t>Calculate the company’s 2014 change in policyholders’ surplus.</t>
  </si>
  <si>
    <t>Given the following information for a monoline</t>
  </si>
  <si>
    <t>workers’ compensation insurance company</t>
  </si>
  <si>
    <t>(all figures in the following two tables are in</t>
  </si>
  <si>
    <t>thousands of dollars):</t>
  </si>
  <si>
    <t>Calendar Year</t>
  </si>
  <si>
    <t>Earned Premium</t>
  </si>
  <si>
    <t>Other Underwriting Expenses</t>
  </si>
  <si>
    <t>Investment Income</t>
  </si>
  <si>
    <t>Premium Deficiency Reserve</t>
  </si>
  <si>
    <t>Incurred Loss &amp; LAE</t>
  </si>
  <si>
    <t>Years in Which</t>
  </si>
  <si>
    <t>Losses Were Incurred</t>
  </si>
  <si>
    <t>As of December 31, 2014</t>
  </si>
  <si>
    <t>As of December 31, 2013</t>
  </si>
  <si>
    <t>Prior</t>
  </si>
  <si>
    <t>-</t>
  </si>
  <si>
    <t>Total</t>
  </si>
  <si>
    <t>* A tabular discount of 3%, in conjunction with a</t>
  </si>
  <si>
    <t xml:space="preserve">  defined set of U.S. Life tables, is used to book</t>
  </si>
  <si>
    <t xml:space="preserve">  total permanent loss reserves.</t>
  </si>
  <si>
    <t>* The company offers large deductible options.</t>
  </si>
  <si>
    <t xml:space="preserve">  Deductible recoverables as of December 31, 2014</t>
  </si>
  <si>
    <t xml:space="preserve">  are $800,000 on paid losses and $1,200,000 on unpaid</t>
  </si>
  <si>
    <t xml:space="preserve">  losses.</t>
  </si>
  <si>
    <t>* A large factory explosion occurred on January 15,</t>
  </si>
  <si>
    <t xml:space="preserve">  2015. Initial estimates of total insured loss from that</t>
  </si>
  <si>
    <t xml:space="preserve">  event is $50 million.</t>
  </si>
  <si>
    <t>* The company does not have any assumed or</t>
  </si>
  <si>
    <t xml:space="preserve">  ceded reinsurance agreements.</t>
  </si>
  <si>
    <t>* The accounting date of the financial statements</t>
  </si>
  <si>
    <t xml:space="preserve">  is December 31, 2014 and statements are issued</t>
  </si>
  <si>
    <t xml:space="preserve">  on March 1.</t>
  </si>
  <si>
    <t>Identify the names of the five Notes to Financial</t>
  </si>
  <si>
    <t>Statements that would specifically reference the</t>
  </si>
  <si>
    <t>information provided above and appear in the</t>
  </si>
  <si>
    <t>company’s 2014 Notes to Financial Statements.</t>
  </si>
  <si>
    <t>For three of the Notes identified in part a. above,</t>
  </si>
  <si>
    <t>provide any numeric values and descriptions</t>
  </si>
  <si>
    <t>that should be included within the Note.</t>
  </si>
  <si>
    <t>explain how each could assist a user of the</t>
  </si>
  <si>
    <t>financial statements in the evaluation of the</t>
  </si>
  <si>
    <t>company’s financial health.</t>
  </si>
  <si>
    <t>Line Item</t>
  </si>
  <si>
    <t>Issuer Number</t>
  </si>
  <si>
    <t>Unaffiliated Bonds NAIC Class 02</t>
  </si>
  <si>
    <t>Unaffiliated Common Stock</t>
  </si>
  <si>
    <t>NAIC Bond Size Adjustment Factor Weights</t>
  </si>
  <si>
    <t># of Bond Issuers</t>
  </si>
  <si>
    <t>Weights</t>
  </si>
  <si>
    <t>First 50</t>
  </si>
  <si>
    <t>Next 50</t>
  </si>
  <si>
    <t>Next 300</t>
  </si>
  <si>
    <t>More than 400</t>
  </si>
  <si>
    <t>RBC Factors by Asset Category</t>
  </si>
  <si>
    <t>Asset Category</t>
  </si>
  <si>
    <t>RBC Factor</t>
  </si>
  <si>
    <t>Calculate the NAIC’s R1 risk charge.</t>
  </si>
  <si>
    <t>Calculate the NAIC’s R2 risk charge.</t>
  </si>
  <si>
    <t>the size of the bond portfolio.</t>
  </si>
  <si>
    <t>Assume an insurer’s investment portfolio consists of holdings from 12 issuers as shown below:</t>
  </si>
  <si>
    <t>Unaffiliated</t>
  </si>
  <si>
    <t>Unaffiliated Bonds</t>
  </si>
  <si>
    <t>NAIC Class 02</t>
  </si>
  <si>
    <t>Common Stock</t>
  </si>
  <si>
    <t>Total Assets Subject</t>
  </si>
  <si>
    <t>to</t>
  </si>
  <si>
    <t>Asset Concentration</t>
  </si>
  <si>
    <t>Briefly describe two ways the insurer could reduce the R1 risk charge without reducing</t>
  </si>
  <si>
    <t>prior to the commutation:</t>
  </si>
  <si>
    <t>* One-Year Loss Reserve Development: $10,750</t>
  </si>
  <si>
    <t>* Prior Year Policyholders’ Surplus: $55,500</t>
  </si>
  <si>
    <t>* Current Year Policyholders’ Surplus: $50,000</t>
  </si>
  <si>
    <t>* Current Year Net Premiums: $12,500</t>
  </si>
  <si>
    <t>* The following payments and reserves for</t>
  </si>
  <si>
    <t xml:space="preserve">  accident year 2012:</t>
  </si>
  <si>
    <t>Paid Losses</t>
  </si>
  <si>
    <t>Gross</t>
  </si>
  <si>
    <t>Net</t>
  </si>
  <si>
    <t>Ultimate Loss</t>
  </si>
  <si>
    <t>Restate the accident year 2012 ceded paid</t>
  </si>
  <si>
    <t>loss, ceded loss reserve, and ceded ultimate</t>
  </si>
  <si>
    <t>loss after the commutation.</t>
  </si>
  <si>
    <t>financial health of the insurance company.</t>
  </si>
  <si>
    <t>A personal lines insurance company entered into a commutation with a reinsurer that</t>
  </si>
  <si>
    <t>covered all claims occurring in 2012 for a price of $2,000 effective December 31, 2014.</t>
  </si>
  <si>
    <t>The information below is from the preliminary financial statements for year-end 2014,</t>
  </si>
  <si>
    <t>Reserves</t>
  </si>
  <si>
    <t>(case + IBNR)</t>
  </si>
  <si>
    <t>@ 12 mths</t>
  </si>
  <si>
    <t>@ 24 mths</t>
  </si>
  <si>
    <t>@ 36 mths</t>
  </si>
  <si>
    <t>Calculate IRIS ratios 2, 7, and 11 after the commutation.</t>
  </si>
  <si>
    <t>Based on the results in part b. above, briefly describe how the examination of</t>
  </si>
  <si>
    <t>two of the remaining IRIS ratios may help the regulator better understand the</t>
  </si>
  <si>
    <t>* IFRS Assets: $800</t>
  </si>
  <si>
    <t>* Total Adjusted Capital: $335</t>
  </si>
  <si>
    <t>* Minimum Capital Requirement (MCR): $200</t>
  </si>
  <si>
    <t>* The following Risk Based Capital Charges:</t>
  </si>
  <si>
    <t>R0</t>
  </si>
  <si>
    <t>R1</t>
  </si>
  <si>
    <t>R2</t>
  </si>
  <si>
    <t>R3</t>
  </si>
  <si>
    <t>R4</t>
  </si>
  <si>
    <t>R5</t>
  </si>
  <si>
    <t>* R3 and R4 have been adjusted for reinsurance recoverables.</t>
  </si>
  <si>
    <t>* The risk free rate is 0.75%, and the illiquidity premium is 0.25%.</t>
  </si>
  <si>
    <t>* The cost of capital above the risk-free rate is 6%.</t>
  </si>
  <si>
    <t>* Capital is assumed to be held until the end of the period.</t>
  </si>
  <si>
    <t>* The following table provides the one-year value at risk (VaR)</t>
  </si>
  <si>
    <t xml:space="preserve">  model results:</t>
  </si>
  <si>
    <t>Percentile</t>
  </si>
  <si>
    <t>VaR</t>
  </si>
  <si>
    <t>* The following table provides the expected liability payment</t>
  </si>
  <si>
    <t xml:space="preserve">  schedule, with all payments occurring mid-year:</t>
  </si>
  <si>
    <t>Payment</t>
  </si>
  <si>
    <t>quantitative capital requirements.</t>
  </si>
  <si>
    <t>of regulatory action.</t>
  </si>
  <si>
    <t>Calculate the Authorized Control Level, and describe the resulting actions of both the</t>
  </si>
  <si>
    <t>regulator and the company under the RBC Model Act.</t>
  </si>
  <si>
    <t>Determine the actions of the regulator based on the calculations underlying Solvency II</t>
  </si>
  <si>
    <t>Describe two differences between RBC and Solvency II that could result in different levels</t>
  </si>
  <si>
    <t>The following information is available as of December 31, 2014 for a U.S.-domiciled</t>
  </si>
  <si>
    <t>multinational insurance company (all figures are in millions of dollars):</t>
  </si>
  <si>
    <t>Given the following information for an insurance company (all figures in millions of dollars):</t>
  </si>
  <si>
    <t>Actuary’s Range of Central Estimates</t>
  </si>
  <si>
    <t>Carried</t>
  </si>
  <si>
    <t>Low</t>
  </si>
  <si>
    <t>Point</t>
  </si>
  <si>
    <t>High</t>
  </si>
  <si>
    <t>Net Loss &amp; LAE Reserve</t>
  </si>
  <si>
    <t>Materiality Standard</t>
  </si>
  <si>
    <t>Year-End Surplus</t>
  </si>
  <si>
    <t>1-Year Development</t>
  </si>
  <si>
    <t>The Appointed Actuary has prepared a Statement of Actuarial Opinion (SAO) that includes the following OPINION section:</t>
  </si>
  <si>
    <t>OPINION</t>
  </si>
  <si>
    <t>In my opinion, the amounts carried in Exhibit A on account of the items identified:</t>
  </si>
  <si>
    <t>A. Meet the requirements of the applicable insurance laws</t>
  </si>
  <si>
    <t>B. Are computed in accordance with accepted actuarial standards and principles</t>
  </si>
  <si>
    <t>C. Are less than the minimum amount I consider necessary to be within a range of reasonable estimates of the</t>
  </si>
  <si>
    <t xml:space="preserve">    unpaid loss obligations of the Company under the terms of its contracts and agreements</t>
  </si>
  <si>
    <t>Identify three errors in the wording of the OPINION section of the SAO.</t>
  </si>
  <si>
    <t>Based only on the information above, evaluate whether risk of material adverse deviation (RMAD) exists.</t>
  </si>
  <si>
    <t>reserve development disclosure in the Actuarial Opinion Summary.</t>
  </si>
  <si>
    <t>Calculate the one-year reserve development results for each year and propose language for the one-year</t>
  </si>
  <si>
    <t>A new Appointed Actuary was appointed for this year’s Statement of Actuarial Opinion (SAO).</t>
  </si>
  <si>
    <t>Consider the following information for the insurance company (all figures in millions of dollars):</t>
  </si>
  <si>
    <t>Surplus</t>
  </si>
  <si>
    <t>Carried Net Loss &amp; LAE Reserves</t>
  </si>
  <si>
    <t>Range of Reasonable Net Loss &amp; LAE estimate</t>
  </si>
  <si>
    <t>$14.4 - $15.7</t>
  </si>
  <si>
    <t>Authorized Control Level</t>
  </si>
  <si>
    <t>Surplus required to maintain current financial strength rating</t>
  </si>
  <si>
    <t>• IRIS ratios 11, 12 and 13 are within the range of usual values.</t>
  </si>
  <si>
    <t>• The report of the prior Appointed Actuary was unavailable for review.</t>
  </si>
  <si>
    <t>Propose and calculate four materiality standards that may be considered for purposes of preparing</t>
  </si>
  <si>
    <t>the SAO. Use a different metric for each standard.</t>
  </si>
  <si>
    <t>Justify the selection of one materiality standard from part a. above to be considered when</t>
  </si>
  <si>
    <t>evaluating whether there is a risk of material adverse deviation.</t>
  </si>
  <si>
    <t>The Appointed Actuary has selected a materiality standard of $0.9 million. Describe two reasons why</t>
  </si>
  <si>
    <t>the Appointed Actuary might conclude that a risk of material adverse deviation exists.</t>
  </si>
  <si>
    <t>RELEVANT COMMENTS section of the SAO.</t>
  </si>
  <si>
    <t>Describe the disclosures with respect to methods and assumptions that should be included in the</t>
  </si>
  <si>
    <t>Contract #1</t>
  </si>
  <si>
    <t>Summary of Reinsurance Terms</t>
  </si>
  <si>
    <t>Date Incepted</t>
  </si>
  <si>
    <t>Reinsurance Term</t>
  </si>
  <si>
    <t>12 months</t>
  </si>
  <si>
    <t>Cession</t>
  </si>
  <si>
    <t>80% Quota Share</t>
  </si>
  <si>
    <t>Reinsurance Premium</t>
  </si>
  <si>
    <t>$10.4 million</t>
  </si>
  <si>
    <t>Maintenance Fee</t>
  </si>
  <si>
    <t>Provisional Ceding Commission</t>
  </si>
  <si>
    <t>Profit Commission</t>
  </si>
  <si>
    <t>None</t>
  </si>
  <si>
    <t>Loss Ratio Cap</t>
  </si>
  <si>
    <t>Brokerage</t>
  </si>
  <si>
    <t>Underwriting Expenses</t>
  </si>
  <si>
    <t>Contract #2</t>
  </si>
  <si>
    <t>Reinsurance Layers</t>
  </si>
  <si>
    <t>$2.4 million for Layers 1 &amp; 2</t>
  </si>
  <si>
    <t>Ceding Commission</t>
  </si>
  <si>
    <t>Jul 1, 2013</t>
  </si>
  <si>
    <t>(90% - loss ratio)</t>
  </si>
  <si>
    <t>condition</t>
  </si>
  <si>
    <t xml:space="preserve">loss ratio = </t>
  </si>
  <si>
    <t>loss ratio &lt;= 62%</t>
  </si>
  <si>
    <t>62% &lt; (loss ratio) &lt; 71%</t>
  </si>
  <si>
    <t>(Adjusts according to table on right)</t>
  </si>
  <si>
    <t xml:space="preserve">after reinsurer's 12.5% margin </t>
  </si>
  <si>
    <t>adjusted ceding commission</t>
  </si>
  <si>
    <t>Layer 1</t>
  </si>
  <si>
    <t>Layer 2</t>
  </si>
  <si>
    <t>75% of $1 million excess of $3 million</t>
  </si>
  <si>
    <t>56% of $5 million excess of $5 million</t>
  </si>
  <si>
    <t>• The contracts have commutation clauses which state that they will be commuted after seven years</t>
  </si>
  <si>
    <t xml:space="preserve">    unless the cedent pays maintenance fees.</t>
  </si>
  <si>
    <t>For both contracts:</t>
  </si>
  <si>
    <t xml:space="preserve">   • Maintenance fee</t>
  </si>
  <si>
    <t xml:space="preserve">   • Profit commission</t>
  </si>
  <si>
    <t>Briefly explain the rationale for whether each of the following should be included in risk transfer analysis:</t>
  </si>
  <si>
    <t>Briefly describe the requirements for a contract to qualify for reinsurance accounting treatment under GAAP.</t>
  </si>
  <si>
    <t>Assess whether each contract meets the “reasonably self-evident” criteria for reinsurance risk transfer.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</si>
</sst>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0.0%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0" fontId="14" fillId="4" borderId="0" applyNumberFormat="0" applyBorder="0" applyAlignment="0" applyProtection="0"/>
    <xf numFmtId="44" fontId="1" fillId="0" borderId="0" applyFont="0" applyFill="0" applyBorder="0" applyAlignment="0" applyProtection="0"/>
    <xf numFmtId="0" fontId="15" fillId="5" borderId="0" applyNumberFormat="0" applyBorder="0" applyAlignment="0" applyProtection="0"/>
  </cellStyleXfs>
  <cellXfs count="2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7" fillId="0" borderId="10" xfId="2" applyBorder="1" applyAlignment="1">
      <alignment horizontal="center"/>
    </xf>
    <xf numFmtId="0" fontId="8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7" fillId="0" borderId="10" xfId="2" quotePrefix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2" fontId="0" fillId="0" borderId="1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1" fillId="2" borderId="0" xfId="0" applyFont="1" applyFill="1"/>
    <xf numFmtId="0" fontId="11" fillId="2" borderId="6" xfId="0" applyFont="1" applyFill="1" applyBorder="1"/>
    <xf numFmtId="0" fontId="0" fillId="2" borderId="0" xfId="0" applyFill="1"/>
    <xf numFmtId="0" fontId="0" fillId="2" borderId="3" xfId="0" applyFill="1" applyBorder="1"/>
    <xf numFmtId="0" fontId="0" fillId="0" borderId="0" xfId="0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2" borderId="5" xfId="0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11" fillId="2" borderId="0" xfId="0" applyFont="1" applyFill="1" applyProtection="1">
      <protection locked="0"/>
    </xf>
    <xf numFmtId="0" fontId="11" fillId="2" borderId="0" xfId="0" applyFont="1" applyFill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1" fillId="2" borderId="6" xfId="0" applyFont="1" applyFill="1" applyBorder="1" applyProtection="1">
      <protection locked="0"/>
    </xf>
    <xf numFmtId="0" fontId="11" fillId="2" borderId="8" xfId="0" applyFont="1" applyFill="1" applyBorder="1" applyProtection="1">
      <protection locked="0"/>
    </xf>
    <xf numFmtId="0" fontId="11" fillId="2" borderId="9" xfId="0" applyFont="1" applyFill="1" applyBorder="1" applyProtection="1">
      <protection locked="0"/>
    </xf>
    <xf numFmtId="0" fontId="11" fillId="2" borderId="0" xfId="0" applyFont="1" applyFill="1" applyAlignment="1" applyProtection="1">
      <alignment horizontal="left"/>
      <protection locked="0"/>
    </xf>
    <xf numFmtId="2" fontId="0" fillId="0" borderId="20" xfId="0" applyNumberFormat="1" applyBorder="1" applyAlignment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0" fillId="0" borderId="10" xfId="0" applyNumberFormat="1" applyBorder="1" applyAlignment="1">
      <alignment horizontal="center"/>
    </xf>
    <xf numFmtId="0" fontId="11" fillId="2" borderId="0" xfId="0" quotePrefix="1" applyFont="1" applyFill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left"/>
      <protection locked="0"/>
    </xf>
    <xf numFmtId="0" fontId="11" fillId="2" borderId="22" xfId="0" applyFont="1" applyFill="1" applyBorder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left"/>
      <protection locked="0"/>
    </xf>
    <xf numFmtId="2" fontId="0" fillId="0" borderId="0" xfId="0" applyNumberFormat="1" applyFill="1" applyBorder="1" applyAlignment="1">
      <alignment horizontal="center"/>
    </xf>
    <xf numFmtId="0" fontId="11" fillId="2" borderId="0" xfId="0" applyFont="1" applyFill="1" applyAlignment="1">
      <alignment horizontal="left"/>
    </xf>
    <xf numFmtId="0" fontId="11" fillId="2" borderId="15" xfId="0" applyFont="1" applyFill="1" applyBorder="1" applyAlignment="1" applyProtection="1">
      <alignment horizontal="left"/>
      <protection locked="0"/>
    </xf>
    <xf numFmtId="0" fontId="11" fillId="2" borderId="17" xfId="0" applyFont="1" applyFill="1" applyBorder="1" applyAlignment="1" applyProtection="1">
      <alignment horizontal="left"/>
      <protection locked="0"/>
    </xf>
    <xf numFmtId="0" fontId="11" fillId="2" borderId="16" xfId="0" applyFont="1" applyFill="1" applyBorder="1" applyAlignment="1" applyProtection="1">
      <alignment horizontal="left"/>
      <protection locked="0"/>
    </xf>
    <xf numFmtId="0" fontId="11" fillId="2" borderId="11" xfId="0" applyFont="1" applyFill="1" applyBorder="1" applyAlignment="1" applyProtection="1">
      <alignment horizontal="left"/>
      <protection locked="0"/>
    </xf>
    <xf numFmtId="0" fontId="11" fillId="2" borderId="12" xfId="0" applyFont="1" applyFill="1" applyBorder="1" applyAlignment="1" applyProtection="1">
      <alignment horizontal="left"/>
      <protection locked="0"/>
    </xf>
    <xf numFmtId="0" fontId="11" fillId="2" borderId="23" xfId="0" applyFont="1" applyFill="1" applyBorder="1" applyAlignment="1" applyProtection="1">
      <alignment horizontal="left"/>
      <protection locked="0"/>
    </xf>
    <xf numFmtId="0" fontId="11" fillId="2" borderId="14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7" fillId="2" borderId="3" xfId="2" quotePrefix="1" applyFill="1" applyBorder="1" applyAlignment="1" applyProtection="1">
      <alignment horizontal="right"/>
    </xf>
    <xf numFmtId="0" fontId="7" fillId="2" borderId="4" xfId="2" applyFill="1" applyBorder="1" applyAlignment="1">
      <alignment horizontal="right"/>
    </xf>
    <xf numFmtId="3" fontId="11" fillId="0" borderId="0" xfId="0" applyNumberFormat="1" applyFont="1" applyProtection="1">
      <protection locked="0"/>
    </xf>
    <xf numFmtId="0" fontId="11" fillId="2" borderId="25" xfId="0" applyFont="1" applyFill="1" applyBorder="1" applyAlignment="1" applyProtection="1">
      <alignment horizontal="left"/>
      <protection locked="0"/>
    </xf>
    <xf numFmtId="0" fontId="11" fillId="2" borderId="26" xfId="0" applyFont="1" applyFill="1" applyBorder="1" applyProtection="1">
      <protection locked="0"/>
    </xf>
    <xf numFmtId="0" fontId="11" fillId="2" borderId="27" xfId="0" applyFont="1" applyFill="1" applyBorder="1" applyProtection="1">
      <protection locked="0"/>
    </xf>
    <xf numFmtId="0" fontId="11" fillId="2" borderId="0" xfId="0" applyFont="1" applyFill="1" applyBorder="1" applyProtection="1">
      <protection locked="0"/>
    </xf>
    <xf numFmtId="3" fontId="11" fillId="2" borderId="17" xfId="0" applyNumberFormat="1" applyFont="1" applyFill="1" applyBorder="1" applyProtection="1">
      <protection locked="0"/>
    </xf>
    <xf numFmtId="0" fontId="11" fillId="2" borderId="22" xfId="0" applyFont="1" applyFill="1" applyBorder="1" applyProtection="1">
      <protection locked="0"/>
    </xf>
    <xf numFmtId="3" fontId="11" fillId="2" borderId="22" xfId="0" applyNumberFormat="1" applyFont="1" applyFill="1" applyBorder="1" applyProtection="1">
      <protection locked="0"/>
    </xf>
    <xf numFmtId="3" fontId="11" fillId="2" borderId="11" xfId="0" applyNumberFormat="1" applyFont="1" applyFill="1" applyBorder="1" applyProtection="1">
      <protection locked="0"/>
    </xf>
    <xf numFmtId="0" fontId="11" fillId="2" borderId="23" xfId="0" applyFont="1" applyFill="1" applyBorder="1" applyProtection="1">
      <protection locked="0"/>
    </xf>
    <xf numFmtId="0" fontId="11" fillId="2" borderId="14" xfId="0" applyFont="1" applyFill="1" applyBorder="1" applyProtection="1">
      <protection locked="0"/>
    </xf>
    <xf numFmtId="0" fontId="11" fillId="2" borderId="17" xfId="0" applyFont="1" applyFill="1" applyBorder="1" applyProtection="1">
      <protection locked="0"/>
    </xf>
    <xf numFmtId="0" fontId="11" fillId="2" borderId="11" xfId="0" applyFont="1" applyFill="1" applyBorder="1" applyProtection="1">
      <protection locked="0"/>
    </xf>
    <xf numFmtId="0" fontId="16" fillId="2" borderId="12" xfId="0" applyFont="1" applyFill="1" applyBorder="1" applyAlignment="1" applyProtection="1">
      <alignment horizontal="left"/>
      <protection locked="0"/>
    </xf>
    <xf numFmtId="0" fontId="16" fillId="2" borderId="23" xfId="0" applyFont="1" applyFill="1" applyBorder="1" applyProtection="1">
      <protection locked="0"/>
    </xf>
    <xf numFmtId="0" fontId="16" fillId="2" borderId="14" xfId="0" applyFont="1" applyFill="1" applyBorder="1" applyProtection="1">
      <protection locked="0"/>
    </xf>
    <xf numFmtId="3" fontId="0" fillId="0" borderId="0" xfId="0" applyNumberFormat="1" applyProtection="1">
      <protection locked="0"/>
    </xf>
    <xf numFmtId="10" fontId="11" fillId="0" borderId="0" xfId="0" applyNumberFormat="1" applyFont="1" applyProtection="1">
      <protection locked="0"/>
    </xf>
    <xf numFmtId="10" fontId="0" fillId="0" borderId="0" xfId="0" applyNumberFormat="1" applyProtection="1">
      <protection locked="0"/>
    </xf>
    <xf numFmtId="0" fontId="16" fillId="2" borderId="0" xfId="0" applyFont="1" applyFill="1" applyProtection="1">
      <protection locked="0"/>
    </xf>
    <xf numFmtId="3" fontId="11" fillId="2" borderId="0" xfId="0" applyNumberFormat="1" applyFont="1" applyFill="1" applyBorder="1" applyAlignment="1" applyProtection="1">
      <alignment horizontal="center"/>
      <protection locked="0"/>
    </xf>
    <xf numFmtId="3" fontId="11" fillId="2" borderId="17" xfId="0" applyNumberFormat="1" applyFont="1" applyFill="1" applyBorder="1" applyAlignment="1" applyProtection="1">
      <alignment horizontal="center"/>
      <protection locked="0"/>
    </xf>
    <xf numFmtId="3" fontId="11" fillId="2" borderId="22" xfId="0" applyNumberFormat="1" applyFont="1" applyFill="1" applyBorder="1" applyAlignment="1" applyProtection="1">
      <alignment horizontal="center"/>
      <protection locked="0"/>
    </xf>
    <xf numFmtId="3" fontId="11" fillId="2" borderId="11" xfId="0" applyNumberFormat="1" applyFont="1" applyFill="1" applyBorder="1" applyAlignment="1" applyProtection="1">
      <alignment horizontal="center"/>
      <protection locked="0"/>
    </xf>
    <xf numFmtId="0" fontId="11" fillId="2" borderId="23" xfId="0" applyFont="1" applyFill="1" applyBorder="1" applyAlignment="1" applyProtection="1">
      <alignment horizontal="center"/>
      <protection locked="0"/>
    </xf>
    <xf numFmtId="0" fontId="11" fillId="2" borderId="14" xfId="0" applyFont="1" applyFill="1" applyBorder="1" applyAlignment="1" applyProtection="1">
      <alignment horizontal="center"/>
      <protection locked="0"/>
    </xf>
    <xf numFmtId="0" fontId="11" fillId="2" borderId="24" xfId="0" applyFont="1" applyFill="1" applyBorder="1" applyAlignment="1" applyProtection="1">
      <alignment horizontal="center"/>
      <protection locked="0"/>
    </xf>
    <xf numFmtId="0" fontId="11" fillId="2" borderId="28" xfId="0" applyFont="1" applyFill="1" applyBorder="1" applyAlignment="1" applyProtection="1">
      <alignment horizontal="center"/>
      <protection locked="0"/>
    </xf>
    <xf numFmtId="0" fontId="11" fillId="2" borderId="13" xfId="0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/>
      <protection locked="0"/>
    </xf>
    <xf numFmtId="0" fontId="11" fillId="2" borderId="25" xfId="0" applyFont="1" applyFill="1" applyBorder="1" applyProtection="1">
      <protection locked="0"/>
    </xf>
    <xf numFmtId="0" fontId="11" fillId="2" borderId="18" xfId="0" applyFont="1" applyFill="1" applyBorder="1" applyProtection="1">
      <protection locked="0"/>
    </xf>
    <xf numFmtId="164" fontId="11" fillId="2" borderId="0" xfId="0" applyNumberFormat="1" applyFont="1" applyFill="1" applyBorder="1" applyAlignment="1" applyProtection="1">
      <alignment horizontal="center"/>
      <protection locked="0"/>
    </xf>
    <xf numFmtId="164" fontId="11" fillId="2" borderId="17" xfId="0" applyNumberFormat="1" applyFont="1" applyFill="1" applyBorder="1" applyAlignment="1" applyProtection="1">
      <alignment horizontal="center"/>
      <protection locked="0"/>
    </xf>
    <xf numFmtId="164" fontId="11" fillId="2" borderId="22" xfId="0" applyNumberFormat="1" applyFont="1" applyFill="1" applyBorder="1" applyAlignment="1" applyProtection="1">
      <alignment horizontal="center"/>
      <protection locked="0"/>
    </xf>
    <xf numFmtId="164" fontId="11" fillId="2" borderId="11" xfId="0" applyNumberFormat="1" applyFont="1" applyFill="1" applyBorder="1" applyAlignment="1" applyProtection="1">
      <alignment horizontal="center"/>
      <protection locked="0"/>
    </xf>
    <xf numFmtId="4" fontId="11" fillId="2" borderId="0" xfId="0" applyNumberFormat="1" applyFont="1" applyFill="1" applyBorder="1" applyAlignment="1" applyProtection="1">
      <alignment horizontal="center"/>
      <protection locked="0"/>
    </xf>
    <xf numFmtId="4" fontId="11" fillId="2" borderId="17" xfId="0" applyNumberFormat="1" applyFont="1" applyFill="1" applyBorder="1" applyAlignment="1" applyProtection="1">
      <alignment horizontal="center"/>
      <protection locked="0"/>
    </xf>
    <xf numFmtId="4" fontId="11" fillId="2" borderId="22" xfId="0" applyNumberFormat="1" applyFont="1" applyFill="1" applyBorder="1" applyAlignment="1" applyProtection="1">
      <alignment horizontal="center"/>
      <protection locked="0"/>
    </xf>
    <xf numFmtId="4" fontId="11" fillId="2" borderId="11" xfId="0" applyNumberFormat="1" applyFont="1" applyFill="1" applyBorder="1" applyAlignment="1" applyProtection="1">
      <alignment horizontal="center"/>
      <protection locked="0"/>
    </xf>
    <xf numFmtId="0" fontId="16" fillId="2" borderId="23" xfId="0" applyFont="1" applyFill="1" applyBorder="1" applyAlignment="1" applyProtection="1">
      <alignment horizontal="center"/>
      <protection locked="0"/>
    </xf>
    <xf numFmtId="0" fontId="16" fillId="2" borderId="14" xfId="0" applyFont="1" applyFill="1" applyBorder="1" applyAlignment="1" applyProtection="1">
      <alignment horizontal="center"/>
      <protection locked="0"/>
    </xf>
    <xf numFmtId="6" fontId="11" fillId="0" borderId="0" xfId="0" applyNumberFormat="1" applyFont="1" applyProtection="1">
      <protection locked="0"/>
    </xf>
    <xf numFmtId="0" fontId="16" fillId="2" borderId="0" xfId="0" applyFont="1" applyFill="1"/>
    <xf numFmtId="0" fontId="11" fillId="2" borderId="25" xfId="0" applyFont="1" applyFill="1" applyBorder="1"/>
    <xf numFmtId="0" fontId="11" fillId="2" borderId="27" xfId="0" applyFont="1" applyFill="1" applyBorder="1"/>
    <xf numFmtId="0" fontId="11" fillId="2" borderId="15" xfId="0" applyFont="1" applyFill="1" applyBorder="1"/>
    <xf numFmtId="0" fontId="11" fillId="2" borderId="17" xfId="0" applyFont="1" applyFill="1" applyBorder="1"/>
    <xf numFmtId="0" fontId="11" fillId="2" borderId="16" xfId="0" applyFont="1" applyFill="1" applyBorder="1"/>
    <xf numFmtId="0" fontId="11" fillId="2" borderId="11" xfId="0" applyFont="1" applyFill="1" applyBorder="1"/>
    <xf numFmtId="0" fontId="16" fillId="2" borderId="12" xfId="0" applyFont="1" applyFill="1" applyBorder="1"/>
    <xf numFmtId="0" fontId="11" fillId="2" borderId="23" xfId="0" applyFont="1" applyFill="1" applyBorder="1"/>
    <xf numFmtId="0" fontId="11" fillId="2" borderId="14" xfId="0" applyFont="1" applyFill="1" applyBorder="1"/>
    <xf numFmtId="0" fontId="11" fillId="2" borderId="26" xfId="0" applyFont="1" applyFill="1" applyBorder="1" applyAlignment="1" applyProtection="1">
      <alignment horizontal="left"/>
      <protection locked="0"/>
    </xf>
    <xf numFmtId="0" fontId="11" fillId="2" borderId="27" xfId="0" applyFont="1" applyFill="1" applyBorder="1" applyAlignment="1" applyProtection="1">
      <alignment horizontal="right"/>
      <protection locked="0"/>
    </xf>
    <xf numFmtId="3" fontId="11" fillId="2" borderId="0" xfId="0" applyNumberFormat="1" applyFont="1" applyFill="1" applyBorder="1" applyAlignment="1" applyProtection="1">
      <alignment horizontal="right"/>
      <protection locked="0"/>
    </xf>
    <xf numFmtId="3" fontId="11" fillId="2" borderId="17" xfId="0" applyNumberFormat="1" applyFont="1" applyFill="1" applyBorder="1" applyAlignment="1" applyProtection="1">
      <alignment horizontal="right"/>
      <protection locked="0"/>
    </xf>
    <xf numFmtId="3" fontId="11" fillId="2" borderId="22" xfId="0" applyNumberFormat="1" applyFont="1" applyFill="1" applyBorder="1" applyAlignment="1" applyProtection="1">
      <alignment horizontal="right"/>
      <protection locked="0"/>
    </xf>
    <xf numFmtId="3" fontId="11" fillId="2" borderId="11" xfId="0" applyNumberFormat="1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 applyProtection="1">
      <alignment horizontal="centerContinuous"/>
      <protection locked="0"/>
    </xf>
    <xf numFmtId="0" fontId="11" fillId="2" borderId="14" xfId="0" applyFont="1" applyFill="1" applyBorder="1" applyAlignment="1" applyProtection="1">
      <alignment horizontal="right"/>
      <protection locked="0"/>
    </xf>
    <xf numFmtId="0" fontId="16" fillId="2" borderId="12" xfId="0" applyFont="1" applyFill="1" applyBorder="1" applyAlignment="1" applyProtection="1">
      <alignment horizontal="centerContinuous"/>
      <protection locked="0"/>
    </xf>
    <xf numFmtId="0" fontId="16" fillId="2" borderId="14" xfId="0" applyFont="1" applyFill="1" applyBorder="1" applyAlignment="1" applyProtection="1">
      <alignment horizontal="righ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1" fillId="2" borderId="25" xfId="0" applyFont="1" applyFill="1" applyBorder="1" applyAlignment="1" applyProtection="1">
      <alignment horizontal="centerContinuous"/>
      <protection locked="0"/>
    </xf>
    <xf numFmtId="0" fontId="11" fillId="2" borderId="26" xfId="0" applyFont="1" applyFill="1" applyBorder="1" applyAlignment="1" applyProtection="1">
      <alignment horizontal="centerContinuous"/>
      <protection locked="0"/>
    </xf>
    <xf numFmtId="0" fontId="11" fillId="2" borderId="15" xfId="0" applyFont="1" applyFill="1" applyBorder="1" applyAlignment="1" applyProtection="1">
      <alignment horizontal="centerContinuous"/>
      <protection locked="0"/>
    </xf>
    <xf numFmtId="0" fontId="11" fillId="2" borderId="0" xfId="0" applyFont="1" applyFill="1" applyBorder="1" applyAlignment="1" applyProtection="1">
      <alignment horizontal="centerContinuous"/>
      <protection locked="0"/>
    </xf>
    <xf numFmtId="0" fontId="11" fillId="2" borderId="16" xfId="0" applyFont="1" applyFill="1" applyBorder="1" applyAlignment="1" applyProtection="1">
      <alignment horizontal="centerContinuous"/>
      <protection locked="0"/>
    </xf>
    <xf numFmtId="0" fontId="11" fillId="2" borderId="22" xfId="0" applyFont="1" applyFill="1" applyBorder="1" applyAlignment="1" applyProtection="1">
      <alignment horizontal="centerContinuous"/>
      <protection locked="0"/>
    </xf>
    <xf numFmtId="0" fontId="11" fillId="2" borderId="27" xfId="0" applyFont="1" applyFill="1" applyBorder="1" applyAlignment="1" applyProtection="1">
      <alignment horizontal="left"/>
      <protection locked="0"/>
    </xf>
    <xf numFmtId="0" fontId="11" fillId="2" borderId="27" xfId="0" applyFont="1" applyFill="1" applyBorder="1" applyAlignment="1" applyProtection="1">
      <alignment horizontal="centerContinuous"/>
      <protection locked="0"/>
    </xf>
    <xf numFmtId="0" fontId="11" fillId="2" borderId="11" xfId="0" applyFont="1" applyFill="1" applyBorder="1" applyAlignment="1" applyProtection="1">
      <alignment horizontal="centerContinuous"/>
      <protection locked="0"/>
    </xf>
    <xf numFmtId="0" fontId="11" fillId="2" borderId="17" xfId="0" applyFont="1" applyFill="1" applyBorder="1" applyAlignment="1" applyProtection="1">
      <alignment horizontal="centerContinuous"/>
      <protection locked="0"/>
    </xf>
    <xf numFmtId="0" fontId="11" fillId="2" borderId="18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1" fillId="2" borderId="0" xfId="0" applyFont="1" applyFill="1" applyBorder="1" applyAlignment="1" applyProtection="1">
      <alignment horizontal="right"/>
      <protection locked="0"/>
    </xf>
    <xf numFmtId="0" fontId="11" fillId="2" borderId="22" xfId="0" applyFont="1" applyFill="1" applyBorder="1" applyAlignment="1" applyProtection="1">
      <alignment horizontal="right"/>
      <protection locked="0"/>
    </xf>
    <xf numFmtId="0" fontId="11" fillId="2" borderId="17" xfId="0" applyFont="1" applyFill="1" applyBorder="1" applyAlignment="1" applyProtection="1">
      <alignment horizontal="right"/>
      <protection locked="0"/>
    </xf>
    <xf numFmtId="0" fontId="11" fillId="2" borderId="11" xfId="0" applyFont="1" applyFill="1" applyBorder="1" applyAlignment="1" applyProtection="1">
      <alignment horizontal="right"/>
      <protection locked="0"/>
    </xf>
    <xf numFmtId="0" fontId="11" fillId="2" borderId="23" xfId="0" applyFont="1" applyFill="1" applyBorder="1" applyAlignment="1" applyProtection="1">
      <alignment horizontal="centerContinuous"/>
      <protection locked="0"/>
    </xf>
    <xf numFmtId="0" fontId="11" fillId="2" borderId="24" xfId="0" applyFont="1" applyFill="1" applyBorder="1" applyAlignment="1" applyProtection="1">
      <alignment horizontal="right"/>
      <protection locked="0"/>
    </xf>
    <xf numFmtId="0" fontId="11" fillId="2" borderId="17" xfId="0" applyFont="1" applyFill="1" applyBorder="1" applyAlignment="1" applyProtection="1">
      <alignment horizontal="center"/>
      <protection locked="0"/>
    </xf>
    <xf numFmtId="0" fontId="11" fillId="2" borderId="11" xfId="0" applyFont="1" applyFill="1" applyBorder="1" applyAlignment="1" applyProtection="1">
      <alignment horizontal="center"/>
      <protection locked="0"/>
    </xf>
    <xf numFmtId="166" fontId="11" fillId="2" borderId="17" xfId="0" applyNumberFormat="1" applyFont="1" applyFill="1" applyBorder="1" applyAlignment="1" applyProtection="1">
      <alignment horizontal="center"/>
      <protection locked="0"/>
    </xf>
    <xf numFmtId="166" fontId="11" fillId="2" borderId="11" xfId="0" applyNumberFormat="1" applyFont="1" applyFill="1" applyBorder="1" applyAlignment="1" applyProtection="1">
      <alignment horizontal="center"/>
      <protection locked="0"/>
    </xf>
    <xf numFmtId="0" fontId="11" fillId="2" borderId="15" xfId="0" applyFont="1" applyFill="1" applyBorder="1" applyProtection="1">
      <protection locked="0"/>
    </xf>
    <xf numFmtId="0" fontId="11" fillId="2" borderId="16" xfId="0" applyFont="1" applyFill="1" applyBorder="1" applyProtection="1">
      <protection locked="0"/>
    </xf>
    <xf numFmtId="0" fontId="11" fillId="2" borderId="12" xfId="0" applyFont="1" applyFill="1" applyBorder="1" applyProtection="1">
      <protection locked="0"/>
    </xf>
    <xf numFmtId="2" fontId="11" fillId="2" borderId="17" xfId="0" applyNumberFormat="1" applyFont="1" applyFill="1" applyBorder="1" applyAlignment="1" applyProtection="1">
      <alignment horizontal="center"/>
      <protection locked="0"/>
    </xf>
    <xf numFmtId="2" fontId="11" fillId="2" borderId="11" xfId="0" applyNumberFormat="1" applyFont="1" applyFill="1" applyBorder="1" applyAlignment="1" applyProtection="1">
      <alignment horizontal="center"/>
      <protection locked="0"/>
    </xf>
    <xf numFmtId="6" fontId="0" fillId="0" borderId="0" xfId="0" applyNumberFormat="1" applyProtection="1">
      <protection locked="0"/>
    </xf>
    <xf numFmtId="0" fontId="0" fillId="0" borderId="0" xfId="0" quotePrefix="1" applyProtection="1">
      <protection locked="0"/>
    </xf>
    <xf numFmtId="0" fontId="11" fillId="2" borderId="24" xfId="0" applyFont="1" applyFill="1" applyBorder="1" applyProtection="1">
      <protection locked="0"/>
    </xf>
    <xf numFmtId="0" fontId="11" fillId="2" borderId="28" xfId="0" applyFont="1" applyFill="1" applyBorder="1" applyProtection="1">
      <protection locked="0"/>
    </xf>
    <xf numFmtId="0" fontId="11" fillId="2" borderId="13" xfId="0" applyFont="1" applyFill="1" applyBorder="1" applyProtection="1">
      <protection locked="0"/>
    </xf>
    <xf numFmtId="0" fontId="11" fillId="2" borderId="14" xfId="0" quotePrefix="1" applyFont="1" applyFill="1" applyBorder="1" applyProtection="1">
      <protection locked="0"/>
    </xf>
    <xf numFmtId="164" fontId="11" fillId="2" borderId="24" xfId="1" applyNumberFormat="1" applyFont="1" applyFill="1" applyBorder="1" applyAlignment="1" applyProtection="1">
      <alignment horizontal="center"/>
      <protection locked="0"/>
    </xf>
    <xf numFmtId="164" fontId="11" fillId="2" borderId="28" xfId="1" applyNumberFormat="1" applyFont="1" applyFill="1" applyBorder="1" applyAlignment="1" applyProtection="1">
      <alignment horizontal="center"/>
      <protection locked="0"/>
    </xf>
    <xf numFmtId="164" fontId="11" fillId="2" borderId="13" xfId="1" applyNumberFormat="1" applyFont="1" applyFill="1" applyBorder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0" fontId="11" fillId="2" borderId="22" xfId="0" applyFon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11" fillId="2" borderId="15" xfId="0" applyFont="1" applyFill="1" applyBorder="1" applyAlignment="1" applyProtection="1">
      <protection locked="0"/>
    </xf>
    <xf numFmtId="6" fontId="11" fillId="2" borderId="0" xfId="0" applyNumberFormat="1" applyFont="1" applyFill="1" applyBorder="1" applyProtection="1">
      <protection locked="0"/>
    </xf>
    <xf numFmtId="6" fontId="0" fillId="2" borderId="0" xfId="0" applyNumberFormat="1" applyFill="1" applyBorder="1" applyProtection="1">
      <protection locked="0"/>
    </xf>
    <xf numFmtId="6" fontId="0" fillId="2" borderId="17" xfId="0" applyNumberFormat="1" applyFill="1" applyBorder="1" applyProtection="1">
      <protection locked="0"/>
    </xf>
    <xf numFmtId="0" fontId="11" fillId="2" borderId="16" xfId="0" applyFont="1" applyFill="1" applyBorder="1" applyAlignment="1" applyProtection="1">
      <protection locked="0"/>
    </xf>
    <xf numFmtId="6" fontId="11" fillId="2" borderId="22" xfId="0" applyNumberFormat="1" applyFont="1" applyFill="1" applyBorder="1" applyProtection="1">
      <protection locked="0"/>
    </xf>
    <xf numFmtId="6" fontId="0" fillId="2" borderId="22" xfId="0" applyNumberFormat="1" applyFill="1" applyBorder="1" applyProtection="1">
      <protection locked="0"/>
    </xf>
    <xf numFmtId="6" fontId="0" fillId="2" borderId="11" xfId="0" applyNumberFormat="1" applyFill="1" applyBorder="1" applyProtection="1">
      <protection locked="0"/>
    </xf>
    <xf numFmtId="0" fontId="11" fillId="2" borderId="12" xfId="0" applyFont="1" applyFill="1" applyBorder="1" applyAlignment="1" applyProtection="1">
      <protection locked="0"/>
    </xf>
    <xf numFmtId="0" fontId="2" fillId="2" borderId="23" xfId="0" applyFont="1" applyFill="1" applyBorder="1" applyProtection="1">
      <protection locked="0"/>
    </xf>
    <xf numFmtId="0" fontId="2" fillId="2" borderId="14" xfId="0" applyFont="1" applyFill="1" applyBorder="1" applyProtection="1">
      <protection locked="0"/>
    </xf>
    <xf numFmtId="8" fontId="11" fillId="0" borderId="0" xfId="0" applyNumberFormat="1" applyFont="1" applyProtection="1">
      <protection locked="0"/>
    </xf>
    <xf numFmtId="0" fontId="0" fillId="2" borderId="5" xfId="0" applyFill="1" applyBorder="1" applyAlignment="1" applyProtection="1">
      <alignment horizontal="left"/>
      <protection locked="0"/>
    </xf>
    <xf numFmtId="44" fontId="11" fillId="2" borderId="26" xfId="5" applyFont="1" applyFill="1" applyBorder="1" applyProtection="1">
      <protection locked="0"/>
    </xf>
    <xf numFmtId="44" fontId="11" fillId="2" borderId="0" xfId="5" applyFont="1" applyFill="1" applyBorder="1" applyProtection="1">
      <protection locked="0"/>
    </xf>
    <xf numFmtId="44" fontId="11" fillId="2" borderId="22" xfId="5" applyFont="1" applyFill="1" applyBorder="1" applyProtection="1">
      <protection locked="0"/>
    </xf>
    <xf numFmtId="15" fontId="11" fillId="0" borderId="0" xfId="0" applyNumberFormat="1" applyFont="1" applyProtection="1">
      <protection locked="0"/>
    </xf>
    <xf numFmtId="9" fontId="11" fillId="0" borderId="0" xfId="0" applyNumberFormat="1" applyFont="1" applyProtection="1">
      <protection locked="0"/>
    </xf>
    <xf numFmtId="9" fontId="11" fillId="2" borderId="0" xfId="1" applyFont="1" applyFill="1" applyProtection="1">
      <protection locked="0"/>
    </xf>
    <xf numFmtId="9" fontId="11" fillId="2" borderId="0" xfId="0" applyNumberFormat="1" applyFont="1" applyFill="1" applyProtection="1">
      <protection locked="0"/>
    </xf>
    <xf numFmtId="9" fontId="11" fillId="2" borderId="0" xfId="1" applyFont="1" applyFill="1" applyBorder="1" applyProtection="1">
      <protection locked="0"/>
    </xf>
    <xf numFmtId="9" fontId="11" fillId="2" borderId="0" xfId="0" applyNumberFormat="1" applyFont="1" applyFill="1" applyBorder="1" applyProtection="1">
      <protection locked="0"/>
    </xf>
    <xf numFmtId="9" fontId="11" fillId="2" borderId="22" xfId="1" applyFont="1" applyFill="1" applyBorder="1" applyAlignment="1" applyProtection="1">
      <alignment horizontal="right"/>
      <protection locked="0"/>
    </xf>
    <xf numFmtId="9" fontId="0" fillId="0" borderId="24" xfId="1" applyFont="1" applyBorder="1" applyAlignment="1">
      <alignment horizontal="center"/>
    </xf>
    <xf numFmtId="15" fontId="11" fillId="2" borderId="26" xfId="0" quotePrefix="1" applyNumberFormat="1" applyFont="1" applyFill="1" applyBorder="1" applyAlignment="1" applyProtection="1">
      <alignment horizontal="right"/>
      <protection locked="0"/>
    </xf>
    <xf numFmtId="15" fontId="11" fillId="2" borderId="27" xfId="0" quotePrefix="1" applyNumberFormat="1" applyFont="1" applyFill="1" applyBorder="1" applyAlignment="1" applyProtection="1">
      <alignment horizontal="right"/>
      <protection locked="0"/>
    </xf>
    <xf numFmtId="9" fontId="11" fillId="2" borderId="17" xfId="1" applyFont="1" applyFill="1" applyBorder="1" applyProtection="1">
      <protection locked="0"/>
    </xf>
    <xf numFmtId="9" fontId="11" fillId="2" borderId="11" xfId="1" applyFont="1" applyFill="1" applyBorder="1" applyProtection="1">
      <protection locked="0"/>
    </xf>
    <xf numFmtId="9" fontId="11" fillId="2" borderId="27" xfId="0" applyNumberFormat="1" applyFont="1" applyFill="1" applyBorder="1" applyAlignment="1" applyProtection="1">
      <alignment horizontal="right"/>
      <protection locked="0"/>
    </xf>
    <xf numFmtId="0" fontId="13" fillId="2" borderId="16" xfId="0" applyFont="1" applyFill="1" applyBorder="1" applyProtection="1">
      <protection locked="0"/>
    </xf>
    <xf numFmtId="0" fontId="11" fillId="2" borderId="25" xfId="0" applyFont="1" applyFill="1" applyBorder="1" applyAlignment="1">
      <alignment horizontal="left"/>
    </xf>
    <xf numFmtId="0" fontId="11" fillId="2" borderId="26" xfId="0" applyFont="1" applyFill="1" applyBorder="1" applyAlignment="1">
      <alignment horizontal="left"/>
    </xf>
    <xf numFmtId="3" fontId="11" fillId="2" borderId="27" xfId="0" applyNumberFormat="1" applyFont="1" applyFill="1" applyBorder="1" applyAlignment="1">
      <alignment horizontal="right"/>
    </xf>
    <xf numFmtId="0" fontId="11" fillId="2" borderId="15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right"/>
    </xf>
    <xf numFmtId="0" fontId="11" fillId="2" borderId="16" xfId="0" applyFont="1" applyFill="1" applyBorder="1" applyAlignment="1">
      <alignment horizontal="left"/>
    </xf>
    <xf numFmtId="0" fontId="11" fillId="2" borderId="22" xfId="0" applyFont="1" applyFill="1" applyBorder="1" applyAlignment="1">
      <alignment horizontal="left"/>
    </xf>
    <xf numFmtId="9" fontId="11" fillId="2" borderId="11" xfId="1" applyFont="1" applyFill="1" applyBorder="1" applyAlignment="1">
      <alignment horizontal="right"/>
    </xf>
    <xf numFmtId="0" fontId="11" fillId="2" borderId="27" xfId="0" applyFont="1" applyFill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0" fontId="11" fillId="2" borderId="12" xfId="0" applyFont="1" applyFill="1" applyBorder="1" applyAlignment="1">
      <alignment horizontal="left"/>
    </xf>
    <xf numFmtId="0" fontId="11" fillId="2" borderId="23" xfId="0" applyFont="1" applyFill="1" applyBorder="1" applyAlignment="1">
      <alignment horizontal="left"/>
    </xf>
    <xf numFmtId="0" fontId="11" fillId="2" borderId="14" xfId="0" applyFont="1" applyFill="1" applyBorder="1" applyAlignment="1">
      <alignment horizontal="left"/>
    </xf>
    <xf numFmtId="0" fontId="11" fillId="2" borderId="17" xfId="0" applyFont="1" applyFill="1" applyBorder="1" applyAlignment="1">
      <alignment horizontal="left"/>
    </xf>
    <xf numFmtId="0" fontId="11" fillId="2" borderId="13" xfId="0" applyFont="1" applyFill="1" applyBorder="1" applyAlignment="1">
      <alignment horizontal="left"/>
    </xf>
    <xf numFmtId="0" fontId="0" fillId="2" borderId="25" xfId="0" applyFill="1" applyBorder="1" applyProtection="1">
      <protection locked="0"/>
    </xf>
    <xf numFmtId="0" fontId="15" fillId="5" borderId="25" xfId="6" applyBorder="1"/>
    <xf numFmtId="0" fontId="15" fillId="5" borderId="26" xfId="6" applyBorder="1"/>
    <xf numFmtId="0" fontId="15" fillId="5" borderId="27" xfId="6" applyBorder="1"/>
    <xf numFmtId="0" fontId="15" fillId="5" borderId="16" xfId="6" applyBorder="1" applyAlignment="1">
      <alignment horizontal="left"/>
    </xf>
    <xf numFmtId="0" fontId="15" fillId="5" borderId="22" xfId="6" applyBorder="1"/>
    <xf numFmtId="0" fontId="15" fillId="5" borderId="11" xfId="6" applyBorder="1"/>
    <xf numFmtId="0" fontId="15" fillId="5" borderId="12" xfId="6" applyBorder="1" applyProtection="1">
      <protection locked="0"/>
    </xf>
    <xf numFmtId="0" fontId="15" fillId="5" borderId="23" xfId="6" applyBorder="1" applyProtection="1">
      <protection locked="0"/>
    </xf>
    <xf numFmtId="0" fontId="15" fillId="5" borderId="14" xfId="6" applyBorder="1" applyProtection="1">
      <protection locked="0"/>
    </xf>
    <xf numFmtId="3" fontId="11" fillId="2" borderId="27" xfId="0" applyNumberFormat="1" applyFont="1" applyFill="1" applyBorder="1" applyAlignment="1" applyProtection="1">
      <alignment horizontal="right"/>
      <protection locked="0"/>
    </xf>
    <xf numFmtId="0" fontId="11" fillId="2" borderId="18" xfId="0" applyFont="1" applyFill="1" applyBorder="1" applyAlignment="1" applyProtection="1">
      <alignment horizontal="center"/>
      <protection locked="0"/>
    </xf>
    <xf numFmtId="2" fontId="11" fillId="0" borderId="21" xfId="4" applyNumberFormat="1" applyFont="1" applyFill="1" applyBorder="1" applyAlignment="1">
      <alignment horizontal="center"/>
    </xf>
    <xf numFmtId="2" fontId="11" fillId="0" borderId="19" xfId="4" applyNumberFormat="1" applyFont="1" applyFill="1" applyBorder="1" applyAlignment="1">
      <alignment horizontal="center"/>
    </xf>
  </cellXfs>
  <cellStyles count="7">
    <cellStyle name="Currency" xfId="5" builtinId="4"/>
    <cellStyle name="Good" xfId="4" builtinId="26"/>
    <cellStyle name="Hyperlink" xfId="2" builtinId="8"/>
    <cellStyle name="Neutral" xfId="6" builtinId="28"/>
    <cellStyle name="Normal" xfId="0" builtinId="0"/>
    <cellStyle name="Normal 2" xfId="3"/>
    <cellStyle name="Percent" xfId="1" builtinId="5"/>
  </cellStyles>
  <dxfs count="90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28"/>
  <sheetViews>
    <sheetView tabSelected="1" workbookViewId="0"/>
  </sheetViews>
  <sheetFormatPr defaultColWidth="8.85546875" defaultRowHeight="15" x14ac:dyDescent="0.25"/>
  <cols>
    <col min="12" max="12" width="12.7109375" customWidth="1"/>
    <col min="13" max="13" width="12.42578125" customWidth="1"/>
  </cols>
  <sheetData>
    <row r="6" spans="1:13" ht="21" x14ac:dyDescent="0.3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3" x14ac:dyDescent="0.25">
      <c r="A17" t="s">
        <v>21</v>
      </c>
    </row>
    <row r="18" spans="1:13" x14ac:dyDescent="0.25">
      <c r="A18" t="s">
        <v>26</v>
      </c>
    </row>
    <row r="19" spans="1:13" x14ac:dyDescent="0.25">
      <c r="A19" t="s">
        <v>27</v>
      </c>
    </row>
    <row r="20" spans="1:13" ht="15.75" thickBot="1" x14ac:dyDescent="0.3"/>
    <row r="21" spans="1:13" ht="15.75" thickBot="1" x14ac:dyDescent="0.3">
      <c r="A21" t="s">
        <v>25</v>
      </c>
      <c r="M21" s="5"/>
    </row>
    <row r="23" spans="1:13" x14ac:dyDescent="0.25">
      <c r="A23" t="s">
        <v>22</v>
      </c>
    </row>
    <row r="25" spans="1:13" x14ac:dyDescent="0.25">
      <c r="A25" t="s">
        <v>23</v>
      </c>
    </row>
    <row r="26" spans="1:13" x14ac:dyDescent="0.25">
      <c r="A26" t="s">
        <v>24</v>
      </c>
    </row>
    <row r="28" spans="1:13" ht="15.75" x14ac:dyDescent="0.25">
      <c r="A28" s="17" t="s">
        <v>28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33"/>
  <sheetViews>
    <sheetView zoomScaleNormal="100" workbookViewId="0">
      <selection activeCell="A8" sqref="A8"/>
    </sheetView>
  </sheetViews>
  <sheetFormatPr defaultColWidth="8.85546875"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20" ht="15.75" thickBot="1" x14ac:dyDescent="0.3"/>
    <row r="2" spans="1:20" ht="15" customHeight="1" thickBot="1" x14ac:dyDescent="0.3">
      <c r="L2" s="19" t="s">
        <v>30</v>
      </c>
      <c r="M2" s="22">
        <f t="array" ref="M2">IF(SUM(IF(M8:S33="",0,1))=0,"",SUM(M8:S33))</f>
        <v>0</v>
      </c>
      <c r="O2" s="13" t="s">
        <v>14</v>
      </c>
      <c r="P2" s="6">
        <f>IF(M2="","",M2/M3)</f>
        <v>0</v>
      </c>
    </row>
    <row r="3" spans="1:20" x14ac:dyDescent="0.25">
      <c r="L3" s="20" t="s">
        <v>31</v>
      </c>
      <c r="M3" s="21">
        <f>SUM(B8:B33)</f>
        <v>77.5</v>
      </c>
    </row>
    <row r="5" spans="1:20" ht="23.25" x14ac:dyDescent="0.35">
      <c r="A5" s="15" t="s">
        <v>33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0" ht="15.75" x14ac:dyDescent="0.25">
      <c r="A6" s="1"/>
      <c r="B6" s="57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20" x14ac:dyDescent="0.25">
      <c r="A7" s="3" t="s">
        <v>0</v>
      </c>
      <c r="B7" s="58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20" x14ac:dyDescent="0.25">
      <c r="A8" s="14">
        <v>1</v>
      </c>
      <c r="B8" s="222">
        <f>SUM(C8:I8)</f>
        <v>2.25</v>
      </c>
      <c r="C8" s="43">
        <v>1</v>
      </c>
      <c r="D8" s="43">
        <v>0.5</v>
      </c>
      <c r="E8" s="43">
        <v>0.75</v>
      </c>
      <c r="F8" s="43"/>
      <c r="G8" s="43"/>
      <c r="H8" s="43"/>
      <c r="I8" s="43"/>
      <c r="J8" s="10" t="str">
        <f ca="1">INDIRECT("'"&amp;A8&amp;"'!B1")</f>
        <v>Incomplete</v>
      </c>
      <c r="L8" s="14">
        <f>A8</f>
        <v>1</v>
      </c>
      <c r="M8" s="11" cm="1">
        <f t="array" ref="M8">IFERROR(INDEX('1'!$A:$A,MATCH(M$7,'1'!$A:$A,FALSE)+2),"")</f>
        <v>0</v>
      </c>
      <c r="N8" s="11" cm="1">
        <f t="array" ref="N8">IFERROR(INDEX('1'!$A:$A,MATCH(N$7,'1'!$A:$A,FALSE)+2),"")</f>
        <v>0</v>
      </c>
      <c r="O8" s="11" cm="1">
        <f t="array" ref="O8">IFERROR(INDEX('1'!$A:$A,MATCH(O$7,'1'!$A:$A,FALSE)+2),"")</f>
        <v>0</v>
      </c>
      <c r="P8" s="11" t="str" cm="1">
        <f t="array" ref="P8">IFERROR(INDEX('1'!$A:$A,MATCH(P$7,'1'!$A:$A,FALSE)+2),"")</f>
        <v/>
      </c>
      <c r="Q8" s="11" t="str" cm="1">
        <f t="array" ref="Q8">IFERROR(INDEX('1'!$A:$A,MATCH(Q$7,'1'!$A:$A,FALSE)+2),"")</f>
        <v/>
      </c>
      <c r="R8" s="11" t="str" cm="1">
        <f t="array" ref="R8">IFERROR(INDEX('1'!$A:$A,MATCH(R$7,'1'!$A:$A,FALSE)+2),"")</f>
        <v/>
      </c>
      <c r="S8" s="11" t="str" cm="1">
        <f t="array" ref="S8">IFERROR(INDEX('1'!$A:$A,MATCH(S$7,'1'!$A:$A,FALSE)+2),"")</f>
        <v/>
      </c>
      <c r="T8" s="48"/>
    </row>
    <row r="9" spans="1:20" x14ac:dyDescent="0.25">
      <c r="A9" s="14">
        <v>2</v>
      </c>
      <c r="B9" s="223">
        <f t="shared" ref="B9:B33" si="0">SUM(C9:I9)</f>
        <v>2.5</v>
      </c>
      <c r="C9" s="43">
        <v>1</v>
      </c>
      <c r="D9" s="43">
        <v>0.5</v>
      </c>
      <c r="E9" s="43">
        <v>1</v>
      </c>
      <c r="F9" s="43"/>
      <c r="G9" s="43"/>
      <c r="H9" s="43"/>
      <c r="I9" s="43"/>
      <c r="J9" s="10" t="str">
        <f t="shared" ref="J9:J26" ca="1" si="1">INDIRECT("'"&amp;A9&amp;"'!B1")</f>
        <v>Incomplete</v>
      </c>
      <c r="L9" s="14">
        <f t="shared" ref="L9:L26" si="2">A9</f>
        <v>2</v>
      </c>
      <c r="M9" s="11" cm="1">
        <f t="array" ref="M9">IFERROR(INDEX('2'!$A:$A,MATCH(M$7,'2'!$A:$A,FALSE)+2),"")</f>
        <v>0</v>
      </c>
      <c r="N9" s="11" cm="1">
        <f t="array" ref="N9">IFERROR(INDEX('2'!$A:$A,MATCH(N$7,'2'!$A:$A,FALSE)+2),"")</f>
        <v>0</v>
      </c>
      <c r="O9" s="11" cm="1">
        <f t="array" ref="O9">IFERROR(INDEX('2'!$A:$A,MATCH(O$7,'2'!$A:$A,FALSE)+2),"")</f>
        <v>0</v>
      </c>
      <c r="P9" s="11" t="str" cm="1">
        <f t="array" ref="P9">IFERROR(INDEX('2'!$A:$A,MATCH(P$7,'2'!$A:$A,FALSE)+2),"")</f>
        <v/>
      </c>
      <c r="Q9" s="11" t="str" cm="1">
        <f t="array" ref="Q9">IFERROR(INDEX('2'!$A:$A,MATCH(Q$7,'2'!$A:$A,FALSE)+2),"")</f>
        <v/>
      </c>
      <c r="R9" s="11" t="str" cm="1">
        <f t="array" ref="R9">IFERROR(INDEX('2'!$A:$A,MATCH(R$7,'2'!$A:$A,FALSE)+2),"")</f>
        <v/>
      </c>
      <c r="S9" s="11" t="str" cm="1">
        <f t="array" ref="S9">IFERROR(INDEX('2'!$A:$A,MATCH(S$7,'2'!$A:$A,FALSE)+2),"")</f>
        <v/>
      </c>
      <c r="T9" s="48"/>
    </row>
    <row r="10" spans="1:20" x14ac:dyDescent="0.25">
      <c r="A10" s="14">
        <v>3</v>
      </c>
      <c r="B10" s="223">
        <f t="shared" si="0"/>
        <v>2.5</v>
      </c>
      <c r="C10" s="43">
        <v>1</v>
      </c>
      <c r="D10" s="43">
        <v>0.5</v>
      </c>
      <c r="E10" s="43">
        <v>1</v>
      </c>
      <c r="F10" s="43"/>
      <c r="G10" s="43"/>
      <c r="H10" s="43"/>
      <c r="I10" s="43"/>
      <c r="J10" s="10" t="str">
        <f t="shared" ca="1" si="1"/>
        <v>Incomplete</v>
      </c>
      <c r="L10" s="14">
        <f t="shared" si="2"/>
        <v>3</v>
      </c>
      <c r="M10" s="11" cm="1">
        <f t="array" ref="M10">IFERROR(INDEX('3'!$A:$A,MATCH(M$7,'3'!$A:$A,FALSE)+2),"")</f>
        <v>0</v>
      </c>
      <c r="N10" s="11" cm="1">
        <f t="array" ref="N10">IFERROR(INDEX('3'!$A:$A,MATCH(N$7,'3'!$A:$A,FALSE)+2),"")</f>
        <v>0</v>
      </c>
      <c r="O10" s="11" cm="1">
        <f t="array" ref="O10">IFERROR(INDEX('3'!$A:$A,MATCH(O$7,'3'!$A:$A,FALSE)+2),"")</f>
        <v>0</v>
      </c>
      <c r="P10" s="11" t="str" cm="1">
        <f t="array" ref="P10">IFERROR(INDEX('3'!$A:$A,MATCH(P$7,'3'!$A:$A,FALSE)+2),"")</f>
        <v/>
      </c>
      <c r="Q10" s="11" t="str" cm="1">
        <f t="array" ref="Q10">IFERROR(INDEX('3'!$A:$A,MATCH(Q$7,'3'!$A:$A,FALSE)+2),"")</f>
        <v/>
      </c>
      <c r="R10" s="11" t="str" cm="1">
        <f t="array" ref="R10">IFERROR(INDEX('3'!$A:$A,MATCH(R$7,'3'!$A:$A,FALSE)+2),"")</f>
        <v/>
      </c>
      <c r="S10" s="11" t="str" cm="1">
        <f t="array" ref="S10">IFERROR(INDEX('3'!$A:$A,MATCH(S$7,'3'!$A:$A,FALSE)+2),"")</f>
        <v/>
      </c>
      <c r="T10" s="48"/>
    </row>
    <row r="11" spans="1:20" x14ac:dyDescent="0.25">
      <c r="A11" s="14">
        <v>4</v>
      </c>
      <c r="B11" s="223">
        <f t="shared" si="0"/>
        <v>2</v>
      </c>
      <c r="C11" s="43">
        <v>1</v>
      </c>
      <c r="D11" s="43">
        <v>1</v>
      </c>
      <c r="E11" s="43"/>
      <c r="F11" s="43"/>
      <c r="G11" s="43"/>
      <c r="H11" s="43"/>
      <c r="I11" s="43"/>
      <c r="J11" s="10" t="str">
        <f t="shared" ca="1" si="1"/>
        <v>Incomplete</v>
      </c>
      <c r="L11" s="14">
        <f t="shared" si="2"/>
        <v>4</v>
      </c>
      <c r="M11" s="11" cm="1">
        <f t="array" ref="M11">IFERROR(INDEX('4'!$A:$A,MATCH(M$7,'4'!$A:$A,FALSE)+2),"")</f>
        <v>0</v>
      </c>
      <c r="N11" s="11" cm="1">
        <f t="array" ref="N11">IFERROR(INDEX('4'!$A:$A,MATCH(N$7,'4'!$A:$A,FALSE)+2),"")</f>
        <v>0</v>
      </c>
      <c r="O11" s="11" t="str" cm="1">
        <f t="array" ref="O11">IFERROR(INDEX('4'!$A:$A,MATCH(O$7,'4'!$A:$A,FALSE)+2),"")</f>
        <v/>
      </c>
      <c r="P11" s="11" t="str" cm="1">
        <f t="array" ref="P11">IFERROR(INDEX('4'!$A:$A,MATCH(P$7,'4'!$A:$A,FALSE)+2),"")</f>
        <v/>
      </c>
      <c r="Q11" s="11" t="str" cm="1">
        <f t="array" ref="Q11">IFERROR(INDEX('4'!$A:$A,MATCH(Q$7,'4'!$A:$A,FALSE)+2),"")</f>
        <v/>
      </c>
      <c r="R11" s="11" t="str" cm="1">
        <f t="array" ref="R11">IFERROR(INDEX('4'!$A:$A,MATCH(R$7,'4'!$A:$A,FALSE)+2),"")</f>
        <v/>
      </c>
      <c r="S11" s="11" t="str" cm="1">
        <f t="array" ref="S11">IFERROR(INDEX('4'!$A:$A,MATCH(S$7,'4'!$A:$A,FALSE)+2),"")</f>
        <v/>
      </c>
      <c r="T11" s="48"/>
    </row>
    <row r="12" spans="1:20" x14ac:dyDescent="0.25">
      <c r="A12" s="14">
        <v>5</v>
      </c>
      <c r="B12" s="223">
        <f t="shared" si="0"/>
        <v>3</v>
      </c>
      <c r="C12" s="43">
        <v>0.5</v>
      </c>
      <c r="D12" s="43">
        <v>1</v>
      </c>
      <c r="E12" s="43">
        <v>1.5</v>
      </c>
      <c r="F12" s="43"/>
      <c r="G12" s="43"/>
      <c r="H12" s="43"/>
      <c r="I12" s="43"/>
      <c r="J12" s="10" t="str">
        <f t="shared" ca="1" si="1"/>
        <v>Incomplete</v>
      </c>
      <c r="L12" s="14">
        <f t="shared" si="2"/>
        <v>5</v>
      </c>
      <c r="M12" s="11" cm="1">
        <f t="array" ref="M12">IFERROR(INDEX('5'!$A:$A,MATCH(M$7,'5'!$A:$A,FALSE)+2),"")</f>
        <v>0</v>
      </c>
      <c r="N12" s="11" cm="1">
        <f t="array" ref="N12">IFERROR(INDEX('5'!$A:$A,MATCH(N$7,'5'!$A:$A,FALSE)+2),"")</f>
        <v>0</v>
      </c>
      <c r="O12" s="11" cm="1">
        <f t="array" ref="O12">IFERROR(INDEX('5'!$A:$A,MATCH(O$7,'5'!$A:$A,FALSE)+2),"")</f>
        <v>0</v>
      </c>
      <c r="P12" s="11" t="str" cm="1">
        <f t="array" ref="P12">IFERROR(INDEX('5'!$A:$A,MATCH(P$7,'5'!$A:$A,FALSE)+2),"")</f>
        <v/>
      </c>
      <c r="Q12" s="11" t="str" cm="1">
        <f t="array" ref="Q12">IFERROR(INDEX('5'!$A:$A,MATCH(Q$7,'5'!$A:$A,FALSE)+2),"")</f>
        <v/>
      </c>
      <c r="R12" s="11" t="str" cm="1">
        <f t="array" ref="R12">IFERROR(INDEX('5'!$A:$A,MATCH(R$7,'5'!$A:$A,FALSE)+2),"")</f>
        <v/>
      </c>
      <c r="S12" s="11" t="str" cm="1">
        <f t="array" ref="S12">IFERROR(INDEX('5'!$A:$A,MATCH(S$7,'5'!$A:$A,FALSE)+2),"")</f>
        <v/>
      </c>
      <c r="T12" s="48"/>
    </row>
    <row r="13" spans="1:20" x14ac:dyDescent="0.25">
      <c r="A13" s="14">
        <v>6</v>
      </c>
      <c r="B13" s="223">
        <f t="shared" si="0"/>
        <v>3.25</v>
      </c>
      <c r="C13" s="43">
        <v>0.75</v>
      </c>
      <c r="D13" s="43">
        <v>1</v>
      </c>
      <c r="E13" s="43">
        <v>1.5</v>
      </c>
      <c r="F13" s="43"/>
      <c r="G13" s="43"/>
      <c r="H13" s="43"/>
      <c r="I13" s="43"/>
      <c r="J13" s="10" t="str">
        <f t="shared" ca="1" si="1"/>
        <v>Incomplete</v>
      </c>
      <c r="L13" s="14">
        <f t="shared" si="2"/>
        <v>6</v>
      </c>
      <c r="M13" s="11" cm="1">
        <f t="array" ref="M13">IFERROR(INDEX('6'!$A:$A,MATCH(M$7,'6'!$A:$A,FALSE)+2),"")</f>
        <v>0</v>
      </c>
      <c r="N13" s="11" cm="1">
        <f t="array" ref="N13">IFERROR(INDEX('6'!$A:$A,MATCH(N$7,'6'!$A:$A,FALSE)+2),"")</f>
        <v>0</v>
      </c>
      <c r="O13" s="11" cm="1">
        <f t="array" ref="O13">IFERROR(INDEX('6'!$A:$A,MATCH(O$7,'6'!$A:$A,FALSE)+2),"")</f>
        <v>0</v>
      </c>
      <c r="P13" s="11" t="str" cm="1">
        <f t="array" ref="P13">IFERROR(INDEX('6'!$A:$A,MATCH(P$7,'6'!$A:$A,FALSE)+2),"")</f>
        <v/>
      </c>
      <c r="Q13" s="11" t="str" cm="1">
        <f t="array" ref="Q13">IFERROR(INDEX('6'!$A:$A,MATCH(Q$7,'6'!$A:$A,FALSE)+2),"")</f>
        <v/>
      </c>
      <c r="R13" s="11" t="str" cm="1">
        <f t="array" ref="R13">IFERROR(INDEX('6'!$A:$A,MATCH(R$7,'6'!$A:$A,FALSE)+2),"")</f>
        <v/>
      </c>
      <c r="S13" s="11" t="str" cm="1">
        <f t="array" ref="S13">IFERROR(INDEX('6'!$A:$A,MATCH(S$7,'6'!$A:$A,FALSE)+2),"")</f>
        <v/>
      </c>
      <c r="T13" s="48"/>
    </row>
    <row r="14" spans="1:20" x14ac:dyDescent="0.25">
      <c r="A14" s="14">
        <v>7</v>
      </c>
      <c r="B14" s="223">
        <f t="shared" si="0"/>
        <v>2</v>
      </c>
      <c r="C14" s="43">
        <v>1</v>
      </c>
      <c r="D14" s="43">
        <v>1</v>
      </c>
      <c r="E14" s="43"/>
      <c r="F14" s="43"/>
      <c r="G14" s="43"/>
      <c r="H14" s="43"/>
      <c r="I14" s="43"/>
      <c r="J14" s="10" t="str">
        <f t="shared" ca="1" si="1"/>
        <v>Incomplete</v>
      </c>
      <c r="L14" s="14">
        <f t="shared" si="2"/>
        <v>7</v>
      </c>
      <c r="M14" s="11" cm="1">
        <f t="array" ref="M14">IFERROR(INDEX('7'!$A:$A,MATCH(M$7,'7'!$A:$A,FALSE)+2),"")</f>
        <v>0</v>
      </c>
      <c r="N14" s="11" cm="1">
        <f t="array" ref="N14">IFERROR(INDEX('7'!$A:$A,MATCH(N$7,'7'!$A:$A,FALSE)+2),"")</f>
        <v>0</v>
      </c>
      <c r="O14" s="11" t="str" cm="1">
        <f t="array" ref="O14">IFERROR(INDEX('7'!$A:$A,MATCH(O$7,'7'!$A:$A,FALSE)+2),"")</f>
        <v/>
      </c>
      <c r="P14" s="11" t="str" cm="1">
        <f t="array" ref="P14">IFERROR(INDEX('7'!$A:$A,MATCH(P$7,'7'!$A:$A,FALSE)+2),"")</f>
        <v/>
      </c>
      <c r="Q14" s="11" t="str" cm="1">
        <f t="array" ref="Q14">IFERROR(INDEX('7'!$A:$A,MATCH(Q$7,'7'!$A:$A,FALSE)+2),"")</f>
        <v/>
      </c>
      <c r="R14" s="11" t="str" cm="1">
        <f t="array" ref="R14">IFERROR(INDEX('7'!$A:$A,MATCH(R$7,'7'!$A:$A,FALSE)+2),"")</f>
        <v/>
      </c>
      <c r="S14" s="11" t="str" cm="1">
        <f t="array" ref="S14">IFERROR(INDEX('7'!$A:$A,MATCH(S$7,'7'!$A:$A,FALSE)+2),"")</f>
        <v/>
      </c>
      <c r="T14" s="48"/>
    </row>
    <row r="15" spans="1:20" x14ac:dyDescent="0.25">
      <c r="A15" s="14">
        <v>8</v>
      </c>
      <c r="B15" s="223">
        <f t="shared" si="0"/>
        <v>2</v>
      </c>
      <c r="C15" s="43">
        <v>0.5</v>
      </c>
      <c r="D15" s="43">
        <v>0.5</v>
      </c>
      <c r="E15" s="43">
        <v>1</v>
      </c>
      <c r="F15" s="43"/>
      <c r="G15" s="43"/>
      <c r="H15" s="43"/>
      <c r="I15" s="43"/>
      <c r="J15" s="10" t="str">
        <f t="shared" ca="1" si="1"/>
        <v>Incomplete</v>
      </c>
      <c r="L15" s="14">
        <f t="shared" si="2"/>
        <v>8</v>
      </c>
      <c r="M15" s="11" cm="1">
        <f t="array" ref="M15">IFERROR(INDEX('8'!$A:$A,MATCH(M$7,'8'!$A:$A,FALSE)+2),"")</f>
        <v>0</v>
      </c>
      <c r="N15" s="11" cm="1">
        <f t="array" ref="N15">IFERROR(INDEX('8'!$A:$A,MATCH(N$7,'8'!$A:$A,FALSE)+2),"")</f>
        <v>0</v>
      </c>
      <c r="O15" s="11" cm="1">
        <f t="array" ref="O15">IFERROR(INDEX('8'!$A:$A,MATCH(O$7,'8'!$A:$A,FALSE)+2),"")</f>
        <v>0</v>
      </c>
      <c r="P15" s="11" t="str" cm="1">
        <f t="array" ref="P15">IFERROR(INDEX('8'!$A:$A,MATCH(P$7,'8'!$A:$A,FALSE)+2),"")</f>
        <v/>
      </c>
      <c r="Q15" s="11" t="str" cm="1">
        <f t="array" ref="Q15">IFERROR(INDEX('8'!$A:$A,MATCH(Q$7,'8'!$A:$A,FALSE)+2),"")</f>
        <v/>
      </c>
      <c r="R15" s="11" t="str" cm="1">
        <f t="array" ref="R15">IFERROR(INDEX('8'!$A:$A,MATCH(R$7,'8'!$A:$A,FALSE)+2),"")</f>
        <v/>
      </c>
      <c r="S15" s="11" t="str" cm="1">
        <f t="array" ref="S15">IFERROR(INDEX('8'!$A:$A,MATCH(S$7,'8'!$A:$A,FALSE)+2),"")</f>
        <v/>
      </c>
      <c r="T15" s="48"/>
    </row>
    <row r="16" spans="1:20" x14ac:dyDescent="0.25">
      <c r="A16" s="14">
        <v>9</v>
      </c>
      <c r="B16" s="223">
        <f t="shared" si="0"/>
        <v>2.25</v>
      </c>
      <c r="C16" s="43">
        <v>0.5</v>
      </c>
      <c r="D16" s="43">
        <v>0.5</v>
      </c>
      <c r="E16" s="43">
        <v>0.5</v>
      </c>
      <c r="F16" s="43">
        <v>0.75</v>
      </c>
      <c r="G16" s="43"/>
      <c r="H16" s="43"/>
      <c r="I16" s="43"/>
      <c r="J16" s="10" t="str">
        <f t="shared" ca="1" si="1"/>
        <v>Incomplete</v>
      </c>
      <c r="L16" s="14">
        <f t="shared" si="2"/>
        <v>9</v>
      </c>
      <c r="M16" s="11" cm="1">
        <f t="array" ref="M16">IFERROR(INDEX('9'!$A:$A,MATCH(M$7,'9'!$A:$A,FALSE)+2),"")</f>
        <v>0</v>
      </c>
      <c r="N16" s="11" cm="1">
        <f t="array" ref="N16">IFERROR(INDEX('9'!$A:$A,MATCH(N$7,'9'!$A:$A,FALSE)+2),"")</f>
        <v>0</v>
      </c>
      <c r="O16" s="11" cm="1">
        <f t="array" ref="O16">IFERROR(INDEX('9'!$A:$A,MATCH(O$7,'9'!$A:$A,FALSE)+2),"")</f>
        <v>0</v>
      </c>
      <c r="P16" s="11" cm="1">
        <f t="array" ref="P16">IFERROR(INDEX('9'!$A:$A,MATCH(P$7,'9'!$A:$A,FALSE)+2),"")</f>
        <v>0</v>
      </c>
      <c r="Q16" s="11" t="str" cm="1">
        <f t="array" ref="Q16">IFERROR(INDEX('9'!$A:$A,MATCH(Q$7,'9'!$A:$A,FALSE)+2),"")</f>
        <v/>
      </c>
      <c r="R16" s="11" t="str" cm="1">
        <f t="array" ref="R16">IFERROR(INDEX('9'!$A:$A,MATCH(R$7,'9'!$A:$A,FALSE)+2),"")</f>
        <v/>
      </c>
      <c r="S16" s="11" t="str" cm="1">
        <f t="array" ref="S16">IFERROR(INDEX('9'!$A:$A,MATCH(S$7,'9'!$A:$A,FALSE)+2),"")</f>
        <v/>
      </c>
      <c r="T16" s="48"/>
    </row>
    <row r="17" spans="1:20" x14ac:dyDescent="0.25">
      <c r="A17" s="14">
        <v>10</v>
      </c>
      <c r="B17" s="223">
        <f t="shared" si="0"/>
        <v>1.75</v>
      </c>
      <c r="C17" s="43">
        <v>1</v>
      </c>
      <c r="D17" s="43">
        <v>0.5</v>
      </c>
      <c r="E17" s="43">
        <v>0.25</v>
      </c>
      <c r="F17" s="43"/>
      <c r="G17" s="43"/>
      <c r="H17" s="43"/>
      <c r="I17" s="43"/>
      <c r="J17" s="10" t="str">
        <f t="shared" ca="1" si="1"/>
        <v>Incomplete</v>
      </c>
      <c r="L17" s="14">
        <f t="shared" si="2"/>
        <v>10</v>
      </c>
      <c r="M17" s="11" cm="1">
        <f t="array" ref="M17">IFERROR(INDEX('10'!$A:$A,MATCH(M$7,'10'!$A:$A,FALSE)+2),"")</f>
        <v>0</v>
      </c>
      <c r="N17" s="11" cm="1">
        <f t="array" ref="N17">IFERROR(INDEX('10'!$A:$A,MATCH(N$7,'10'!$A:$A,FALSE)+2),"")</f>
        <v>0</v>
      </c>
      <c r="O17" s="11" cm="1">
        <f t="array" ref="O17">IFERROR(INDEX('10'!$A:$A,MATCH(O$7,'10'!$A:$A,FALSE)+2),"")</f>
        <v>0</v>
      </c>
      <c r="P17" s="11" t="str" cm="1">
        <f t="array" ref="P17">IFERROR(INDEX('10'!$A:$A,MATCH(P$7,'10'!$A:$A,FALSE)+2),"")</f>
        <v/>
      </c>
      <c r="Q17" s="11" t="str" cm="1">
        <f t="array" ref="Q17">IFERROR(INDEX('10'!$A:$A,MATCH(Q$7,'10'!$A:$A,FALSE)+2),"")</f>
        <v/>
      </c>
      <c r="R17" s="11" t="str" cm="1">
        <f t="array" ref="R17">IFERROR(INDEX('10'!$A:$A,MATCH(R$7,'10'!$A:$A,FALSE)+2),"")</f>
        <v/>
      </c>
      <c r="S17" s="11" t="str" cm="1">
        <f t="array" ref="S17">IFERROR(INDEX('10'!$A:$A,MATCH(S$7,'10'!$A:$A,FALSE)+2),"")</f>
        <v/>
      </c>
      <c r="T17" s="48"/>
    </row>
    <row r="18" spans="1:20" x14ac:dyDescent="0.25">
      <c r="A18" s="14">
        <v>11</v>
      </c>
      <c r="B18" s="223">
        <f t="shared" si="0"/>
        <v>3</v>
      </c>
      <c r="C18" s="43">
        <v>1.5</v>
      </c>
      <c r="D18" s="43">
        <v>1.5</v>
      </c>
      <c r="E18" s="43"/>
      <c r="F18" s="43"/>
      <c r="G18" s="43"/>
      <c r="H18" s="43"/>
      <c r="I18" s="43"/>
      <c r="J18" s="10" t="str">
        <f t="shared" ca="1" si="1"/>
        <v>Incomplete</v>
      </c>
      <c r="L18" s="14">
        <f t="shared" si="2"/>
        <v>11</v>
      </c>
      <c r="M18" s="11" cm="1">
        <f t="array" ref="M18">IFERROR(INDEX('11'!$A:$A,MATCH(M$7,'11'!$A:$A,FALSE)+2),"")</f>
        <v>0</v>
      </c>
      <c r="N18" s="11" cm="1">
        <f t="array" ref="N18">IFERROR(INDEX('11'!$A:$A,MATCH(N$7,'11'!$A:$A,FALSE)+2),"")</f>
        <v>0</v>
      </c>
      <c r="O18" s="11" t="str" cm="1">
        <f t="array" ref="O18">IFERROR(INDEX('11'!$A:$A,MATCH(O$7,'11'!$A:$A,FALSE)+2),"")</f>
        <v/>
      </c>
      <c r="P18" s="11" t="str" cm="1">
        <f t="array" ref="P18">IFERROR(INDEX('11'!$A:$A,MATCH(P$7,'11'!$A:$A,FALSE)+2),"")</f>
        <v/>
      </c>
      <c r="Q18" s="11" t="str" cm="1">
        <f t="array" ref="Q18">IFERROR(INDEX('11'!$A:$A,MATCH(Q$7,'11'!$A:$A,FALSE)+2),"")</f>
        <v/>
      </c>
      <c r="R18" s="11" t="str" cm="1">
        <f t="array" ref="R18">IFERROR(INDEX('11'!$A:$A,MATCH(R$7,'11'!$A:$A,FALSE)+2),"")</f>
        <v/>
      </c>
      <c r="S18" s="11" t="str" cm="1">
        <f t="array" ref="S18">IFERROR(INDEX('11'!$A:$A,MATCH(S$7,'11'!$A:$A,FALSE)+2),"")</f>
        <v/>
      </c>
      <c r="T18" s="48"/>
    </row>
    <row r="19" spans="1:20" x14ac:dyDescent="0.25">
      <c r="A19" s="14">
        <v>12</v>
      </c>
      <c r="B19" s="223">
        <f t="shared" si="0"/>
        <v>2</v>
      </c>
      <c r="C19" s="43">
        <v>1</v>
      </c>
      <c r="D19" s="43">
        <v>0.5</v>
      </c>
      <c r="E19" s="43">
        <v>0.5</v>
      </c>
      <c r="F19" s="43"/>
      <c r="G19" s="43"/>
      <c r="H19" s="43"/>
      <c r="I19" s="43"/>
      <c r="J19" s="10" t="str">
        <f t="shared" ca="1" si="1"/>
        <v>Incomplete</v>
      </c>
      <c r="L19" s="14">
        <f t="shared" si="2"/>
        <v>12</v>
      </c>
      <c r="M19" s="11" cm="1">
        <f t="array" ref="M19">IFERROR(INDEX('12'!$A:$A,MATCH(M$7,'12'!$A:$A,FALSE)+2),"")</f>
        <v>0</v>
      </c>
      <c r="N19" s="11" cm="1">
        <f t="array" ref="N19">IFERROR(INDEX('12'!$A:$A,MATCH(N$7,'12'!$A:$A,FALSE)+2),"")</f>
        <v>0</v>
      </c>
      <c r="O19" s="11" cm="1">
        <f t="array" ref="O19">IFERROR(INDEX('12'!$A:$A,MATCH(O$7,'12'!$A:$A,FALSE)+2),"")</f>
        <v>0</v>
      </c>
      <c r="P19" s="11" t="str" cm="1">
        <f t="array" ref="P19">IFERROR(INDEX('12'!$A:$A,MATCH(P$7,'12'!$A:$A,FALSE)+2),"")</f>
        <v/>
      </c>
      <c r="Q19" s="11" t="str" cm="1">
        <f t="array" ref="Q19">IFERROR(INDEX('12'!$A:$A,MATCH(Q$7,'12'!$A:$A,FALSE)+2),"")</f>
        <v/>
      </c>
      <c r="R19" s="11" t="str" cm="1">
        <f t="array" ref="R19">IFERROR(INDEX('12'!$A:$A,MATCH(R$7,'12'!$A:$A,FALSE)+2),"")</f>
        <v/>
      </c>
      <c r="S19" s="11" t="str" cm="1">
        <f t="array" ref="S19">IFERROR(INDEX('12'!$A:$A,MATCH(S$7,'12'!$A:$A,FALSE)+2),"")</f>
        <v/>
      </c>
      <c r="T19" s="48"/>
    </row>
    <row r="20" spans="1:20" x14ac:dyDescent="0.25">
      <c r="A20" s="14">
        <v>13</v>
      </c>
      <c r="B20" s="223">
        <f t="shared" si="0"/>
        <v>2.5</v>
      </c>
      <c r="C20" s="43">
        <v>1.5</v>
      </c>
      <c r="D20" s="43">
        <v>1</v>
      </c>
      <c r="E20" s="43"/>
      <c r="F20" s="43"/>
      <c r="G20" s="43"/>
      <c r="H20" s="43"/>
      <c r="I20" s="43"/>
      <c r="J20" s="10" t="str">
        <f t="shared" ca="1" si="1"/>
        <v>Incomplete</v>
      </c>
      <c r="L20" s="14">
        <f t="shared" si="2"/>
        <v>13</v>
      </c>
      <c r="M20" s="11" cm="1">
        <f t="array" ref="M20">IFERROR(INDEX('13'!$A:$A,MATCH(M$7,'13'!$A:$A,FALSE)+2),"")</f>
        <v>0</v>
      </c>
      <c r="N20" s="11" cm="1">
        <f t="array" ref="N20">IFERROR(INDEX('13'!$A:$A,MATCH(N$7,'13'!$A:$A,FALSE)+2),"")</f>
        <v>0</v>
      </c>
      <c r="O20" s="11" t="str" cm="1">
        <f t="array" ref="O20">IFERROR(INDEX('13'!$A:$A,MATCH(O$7,'13'!$A:$A,FALSE)+2),"")</f>
        <v/>
      </c>
      <c r="P20" s="11" t="str" cm="1">
        <f t="array" ref="P20">IFERROR(INDEX('13'!$A:$A,MATCH(P$7,'13'!$A:$A,FALSE)+2),"")</f>
        <v/>
      </c>
      <c r="Q20" s="11" t="str" cm="1">
        <f t="array" ref="Q20">IFERROR(INDEX('13'!$A:$A,MATCH(Q$7,'13'!$A:$A,FALSE)+2),"")</f>
        <v/>
      </c>
      <c r="R20" s="11" t="str" cm="1">
        <f t="array" ref="R20">IFERROR(INDEX('13'!$A:$A,MATCH(R$7,'13'!$A:$A,FALSE)+2),"")</f>
        <v/>
      </c>
      <c r="S20" s="11" t="str" cm="1">
        <f t="array" ref="S20">IFERROR(INDEX('13'!$A:$A,MATCH(S$7,'13'!$A:$A,FALSE)+2),"")</f>
        <v/>
      </c>
      <c r="T20" s="48"/>
    </row>
    <row r="21" spans="1:20" x14ac:dyDescent="0.25">
      <c r="A21" s="14">
        <v>14</v>
      </c>
      <c r="B21" s="223">
        <f t="shared" si="0"/>
        <v>5</v>
      </c>
      <c r="C21" s="43">
        <v>1</v>
      </c>
      <c r="D21" s="43">
        <v>2</v>
      </c>
      <c r="E21" s="43">
        <v>0.5</v>
      </c>
      <c r="F21" s="43">
        <v>1.5</v>
      </c>
      <c r="G21" s="43"/>
      <c r="H21" s="43"/>
      <c r="I21" s="43"/>
      <c r="J21" s="10" t="str">
        <f t="shared" ca="1" si="1"/>
        <v>Incomplete</v>
      </c>
      <c r="L21" s="14">
        <f t="shared" si="2"/>
        <v>14</v>
      </c>
      <c r="M21" s="11" cm="1">
        <f t="array" ref="M21">IFERROR(INDEX('14'!$A:$A,MATCH(M$7,'14'!$A:$A,FALSE)+2),"")</f>
        <v>0</v>
      </c>
      <c r="N21" s="11" cm="1">
        <f t="array" ref="N21">IFERROR(INDEX('14'!$A:$A,MATCH(N$7,'14'!$A:$A,FALSE)+2),"")</f>
        <v>0</v>
      </c>
      <c r="O21" s="11" cm="1">
        <f t="array" ref="O21">IFERROR(INDEX('14'!$A:$A,MATCH(O$7,'14'!$A:$A,FALSE)+2),"")</f>
        <v>0</v>
      </c>
      <c r="P21" s="11" cm="1">
        <f t="array" ref="P21">IFERROR(INDEX('14'!$A:$A,MATCH(P$7,'14'!$A:$A,FALSE)+2),"")</f>
        <v>0</v>
      </c>
      <c r="Q21" s="11" t="str" cm="1">
        <f t="array" ref="Q21">IFERROR(INDEX('14'!$A:$A,MATCH(Q$7,'14'!$A:$A,FALSE)+2),"")</f>
        <v/>
      </c>
      <c r="R21" s="11" t="str" cm="1">
        <f t="array" ref="R21">IFERROR(INDEX('14'!$A:$A,MATCH(R$7,'14'!$A:$A,FALSE)+2),"")</f>
        <v/>
      </c>
      <c r="S21" s="11" t="str" cm="1">
        <f t="array" ref="S21">IFERROR(INDEX('14'!$A:$A,MATCH(S$7,'14'!$A:$A,FALSE)+2),"")</f>
        <v/>
      </c>
      <c r="T21" s="48"/>
    </row>
    <row r="22" spans="1:20" x14ac:dyDescent="0.25">
      <c r="A22" s="14">
        <v>15</v>
      </c>
      <c r="B22" s="223">
        <f t="shared" si="0"/>
        <v>5.75</v>
      </c>
      <c r="C22" s="43">
        <v>2.25</v>
      </c>
      <c r="D22" s="43">
        <v>2.5</v>
      </c>
      <c r="E22" s="43">
        <v>1</v>
      </c>
      <c r="F22" s="43"/>
      <c r="G22" s="43"/>
      <c r="H22" s="43"/>
      <c r="I22" s="43"/>
      <c r="J22" s="10" t="str">
        <f t="shared" ca="1" si="1"/>
        <v>Incomplete</v>
      </c>
      <c r="L22" s="14">
        <f t="shared" si="2"/>
        <v>15</v>
      </c>
      <c r="M22" s="11" cm="1">
        <f t="array" ref="M22">IFERROR(INDEX('15'!$A:$A,MATCH(M$7,'15'!$A:$A,FALSE)+2),"")</f>
        <v>0</v>
      </c>
      <c r="N22" s="11" cm="1">
        <f t="array" ref="N22">IFERROR(INDEX('15'!$A:$A,MATCH(N$7,'15'!$A:$A,FALSE)+2),"")</f>
        <v>0</v>
      </c>
      <c r="O22" s="11" cm="1">
        <f t="array" ref="O22">IFERROR(INDEX('15'!$A:$A,MATCH(O$7,'15'!$A:$A,FALSE)+2),"")</f>
        <v>0</v>
      </c>
      <c r="P22" s="11" t="str" cm="1">
        <f t="array" ref="P22">IFERROR(INDEX('15'!$A:$A,MATCH(P$7,'15'!$A:$A,FALSE)+2),"")</f>
        <v/>
      </c>
      <c r="Q22" s="11" t="str" cm="1">
        <f t="array" ref="Q22">IFERROR(INDEX('15'!$A:$A,MATCH(Q$7,'15'!$A:$A,FALSE)+2),"")</f>
        <v/>
      </c>
      <c r="R22" s="11" t="str" cm="1">
        <f t="array" ref="R22">IFERROR(INDEX('15'!$A:$A,MATCH(R$7,'15'!$A:$A,FALSE)+2),"")</f>
        <v/>
      </c>
      <c r="S22" s="11" t="str" cm="1">
        <f t="array" ref="S22">IFERROR(INDEX('15'!$A:$A,MATCH(S$7,'15'!$A:$A,FALSE)+2),"")</f>
        <v/>
      </c>
      <c r="T22" s="48"/>
    </row>
    <row r="23" spans="1:20" x14ac:dyDescent="0.25">
      <c r="A23" s="14">
        <v>16</v>
      </c>
      <c r="B23" s="223">
        <f t="shared" si="0"/>
        <v>4.25</v>
      </c>
      <c r="C23" s="43">
        <v>1.25</v>
      </c>
      <c r="D23" s="43">
        <v>1.5</v>
      </c>
      <c r="E23" s="43">
        <v>1.5</v>
      </c>
      <c r="F23" s="43"/>
      <c r="G23" s="43"/>
      <c r="H23" s="43"/>
      <c r="I23" s="43"/>
      <c r="J23" s="10" t="str">
        <f t="shared" ca="1" si="1"/>
        <v>Incomplete</v>
      </c>
      <c r="L23" s="14">
        <f t="shared" si="2"/>
        <v>16</v>
      </c>
      <c r="M23" s="11" cm="1">
        <f t="array" ref="M23">IFERROR(INDEX('16'!$A:$A,MATCH(M$7,'16'!$A:$A,FALSE)+2),"")</f>
        <v>0</v>
      </c>
      <c r="N23" s="11" cm="1">
        <f t="array" ref="N23">IFERROR(INDEX('16'!$A:$A,MATCH(N$7,'16'!$A:$A,FALSE)+2),"")</f>
        <v>0</v>
      </c>
      <c r="O23" s="11" cm="1">
        <f t="array" ref="O23">IFERROR(INDEX('16'!$A:$A,MATCH(O$7,'16'!$A:$A,FALSE)+2),"")</f>
        <v>0</v>
      </c>
      <c r="P23" s="11" t="str" cm="1">
        <f t="array" ref="P23">IFERROR(INDEX('16'!$A:$A,MATCH(P$7,'16'!$A:$A,FALSE)+2),"")</f>
        <v/>
      </c>
      <c r="Q23" s="11" t="str" cm="1">
        <f t="array" ref="Q23">IFERROR(INDEX('16'!$A:$A,MATCH(Q$7,'16'!$A:$A,FALSE)+2),"")</f>
        <v/>
      </c>
      <c r="R23" s="11" t="str" cm="1">
        <f t="array" ref="R23">IFERROR(INDEX('16'!$A:$A,MATCH(R$7,'16'!$A:$A,FALSE)+2),"")</f>
        <v/>
      </c>
      <c r="S23" s="11" t="str" cm="1">
        <f t="array" ref="S23">IFERROR(INDEX('16'!$A:$A,MATCH(S$7,'16'!$A:$A,FALSE)+2),"")</f>
        <v/>
      </c>
      <c r="T23" s="48"/>
    </row>
    <row r="24" spans="1:20" x14ac:dyDescent="0.25">
      <c r="A24" s="14">
        <v>17</v>
      </c>
      <c r="B24" s="223">
        <f t="shared" si="0"/>
        <v>3</v>
      </c>
      <c r="C24" s="43">
        <v>1.5</v>
      </c>
      <c r="D24" s="43">
        <v>1</v>
      </c>
      <c r="E24" s="43">
        <v>0.5</v>
      </c>
      <c r="F24" s="43"/>
      <c r="G24" s="43"/>
      <c r="H24" s="43"/>
      <c r="I24" s="43"/>
      <c r="J24" s="10" t="str">
        <f t="shared" ca="1" si="1"/>
        <v>Incomplete</v>
      </c>
      <c r="L24" s="14">
        <f t="shared" si="2"/>
        <v>17</v>
      </c>
      <c r="M24" s="11" cm="1">
        <f t="array" ref="M24">IFERROR(INDEX('17'!$A:$A,MATCH(M$7,'17'!$A:$A,FALSE)+2),"")</f>
        <v>0</v>
      </c>
      <c r="N24" s="11" cm="1">
        <f t="array" ref="N24">IFERROR(INDEX('17'!$A:$A,MATCH(N$7,'17'!$A:$A,FALSE)+2),"")</f>
        <v>0</v>
      </c>
      <c r="O24" s="11" cm="1">
        <f t="array" ref="O24">IFERROR(INDEX('17'!$A:$A,MATCH(O$7,'17'!$A:$A,FALSE)+2),"")</f>
        <v>0</v>
      </c>
      <c r="P24" s="11" t="str" cm="1">
        <f t="array" ref="P24">IFERROR(INDEX('17'!$A:$A,MATCH(P$7,'17'!$A:$A,FALSE)+2),"")</f>
        <v/>
      </c>
      <c r="Q24" s="11" t="str" cm="1">
        <f t="array" ref="Q24">IFERROR(INDEX('17'!$A:$A,MATCH(Q$7,'17'!$A:$A,FALSE)+2),"")</f>
        <v/>
      </c>
      <c r="R24" s="11" t="str" cm="1">
        <f t="array" ref="R24">IFERROR(INDEX('17'!$A:$A,MATCH(R$7,'17'!$A:$A,FALSE)+2),"")</f>
        <v/>
      </c>
      <c r="S24" s="11" t="str" cm="1">
        <f t="array" ref="S24">IFERROR(INDEX('17'!$A:$A,MATCH(S$7,'17'!$A:$A,FALSE)+2),"")</f>
        <v/>
      </c>
      <c r="T24" s="48"/>
    </row>
    <row r="25" spans="1:20" x14ac:dyDescent="0.25">
      <c r="A25" s="14">
        <v>18</v>
      </c>
      <c r="B25" s="223">
        <f t="shared" si="0"/>
        <v>4.25</v>
      </c>
      <c r="C25" s="43">
        <v>0.75</v>
      </c>
      <c r="D25" s="43">
        <v>3</v>
      </c>
      <c r="E25" s="43">
        <v>0.5</v>
      </c>
      <c r="F25" s="43"/>
      <c r="G25" s="43"/>
      <c r="H25" s="43"/>
      <c r="I25" s="43"/>
      <c r="J25" s="10" t="str">
        <f t="shared" ca="1" si="1"/>
        <v>Incomplete</v>
      </c>
      <c r="L25" s="14">
        <f t="shared" si="2"/>
        <v>18</v>
      </c>
      <c r="M25" s="11" cm="1">
        <f t="array" ref="M25">IFERROR(INDEX('18'!$A:$A,MATCH(M$7,'18'!$A:$A,FALSE)+2),"")</f>
        <v>0</v>
      </c>
      <c r="N25" s="11" cm="1">
        <f t="array" ref="N25">IFERROR(INDEX('18'!$A:$A,MATCH(N$7,'18'!$A:$A,FALSE)+2),"")</f>
        <v>0</v>
      </c>
      <c r="O25" s="11" cm="1">
        <f t="array" ref="O25">IFERROR(INDEX('18'!$A:$A,MATCH(O$7,'18'!$A:$A,FALSE)+2),"")</f>
        <v>0</v>
      </c>
      <c r="P25" s="11" t="str" cm="1">
        <f t="array" ref="P25">IFERROR(INDEX('18'!$A:$A,MATCH(P$7,'18'!$A:$A,FALSE)+2),"")</f>
        <v/>
      </c>
      <c r="Q25" s="11" t="str" cm="1">
        <f t="array" ref="Q25">IFERROR(INDEX('18'!$A:$A,MATCH(Q$7,'18'!$A:$A,FALSE)+2),"")</f>
        <v/>
      </c>
      <c r="R25" s="11" t="str" cm="1">
        <f t="array" ref="R25">IFERROR(INDEX('18'!$A:$A,MATCH(R$7,'18'!$A:$A,FALSE)+2),"")</f>
        <v/>
      </c>
      <c r="S25" s="11" t="str" cm="1">
        <f t="array" ref="S25">IFERROR(INDEX('18'!$A:$A,MATCH(S$7,'18'!$A:$A,FALSE)+2),"")</f>
        <v/>
      </c>
      <c r="T25" s="48"/>
    </row>
    <row r="26" spans="1:20" x14ac:dyDescent="0.25">
      <c r="A26" s="14">
        <v>19</v>
      </c>
      <c r="B26" s="223">
        <f t="shared" si="0"/>
        <v>5.25</v>
      </c>
      <c r="C26" s="43">
        <v>1.5</v>
      </c>
      <c r="D26" s="43">
        <v>2.75</v>
      </c>
      <c r="E26" s="43">
        <v>1</v>
      </c>
      <c r="F26" s="43"/>
      <c r="G26" s="43"/>
      <c r="H26" s="43"/>
      <c r="I26" s="43"/>
      <c r="J26" s="10" t="str">
        <f t="shared" ca="1" si="1"/>
        <v>Incomplete</v>
      </c>
      <c r="L26" s="14">
        <f t="shared" si="2"/>
        <v>19</v>
      </c>
      <c r="M26" s="11" cm="1">
        <f t="array" ref="M26">IFERROR(INDEX('19'!$A:$A,MATCH(M$7,'19'!$A:$A,FALSE)+2),"")</f>
        <v>0</v>
      </c>
      <c r="N26" s="11" cm="1">
        <f t="array" ref="N26">IFERROR(INDEX('19'!$A:$A,MATCH(N$7,'19'!$A:$A,FALSE)+2),"")</f>
        <v>0</v>
      </c>
      <c r="O26" s="11" cm="1">
        <f t="array" ref="O26">IFERROR(INDEX('19'!$A:$A,MATCH(O$7,'19'!$A:$A,FALSE)+2),"")</f>
        <v>0</v>
      </c>
      <c r="P26" s="11" t="str" cm="1">
        <f t="array" ref="P26">IFERROR(INDEX('19'!$A:$A,MATCH(P$7,'19'!$A:$A,FALSE)+2),"")</f>
        <v/>
      </c>
      <c r="Q26" s="11" t="str" cm="1">
        <f t="array" ref="Q26">IFERROR(INDEX('19'!$A:$A,MATCH(Q$7,'19'!$A:$A,FALSE)+2),"")</f>
        <v/>
      </c>
      <c r="R26" s="11" t="str" cm="1">
        <f t="array" ref="R26">IFERROR(INDEX('19'!$A:$A,MATCH(R$7,'19'!$A:$A,FALSE)+2),"")</f>
        <v/>
      </c>
      <c r="S26" s="11" t="str" cm="1">
        <f t="array" ref="S26">IFERROR(INDEX('19'!$A:$A,MATCH(S$7,'19'!$A:$A,FALSE)+2),"")</f>
        <v/>
      </c>
      <c r="T26" s="48"/>
    </row>
    <row r="27" spans="1:20" x14ac:dyDescent="0.25">
      <c r="A27" s="14">
        <v>20</v>
      </c>
      <c r="B27" s="223">
        <f t="shared" si="0"/>
        <v>3.75</v>
      </c>
      <c r="C27" s="43">
        <v>3.25</v>
      </c>
      <c r="D27" s="43">
        <v>0.5</v>
      </c>
      <c r="E27" s="43"/>
      <c r="F27" s="43"/>
      <c r="G27" s="43"/>
      <c r="H27" s="43"/>
      <c r="I27" s="43"/>
      <c r="J27" s="10" t="str">
        <f t="shared" ref="J27:J33" ca="1" si="3">INDIRECT("'"&amp;A27&amp;"'!B1")</f>
        <v>Incomplete</v>
      </c>
      <c r="L27" s="14">
        <f t="shared" ref="L27:L33" si="4">A27</f>
        <v>20</v>
      </c>
      <c r="M27" s="11" cm="1">
        <f t="array" ref="M27">IFERROR(INDEX('20'!$A:$A,MATCH(M$7,'20'!$A:$A,FALSE)+2),"")</f>
        <v>0</v>
      </c>
      <c r="N27" s="11" cm="1">
        <f t="array" ref="N27">IFERROR(INDEX('20'!$A:$A,MATCH(N$7,'20'!$A:$A,FALSE)+2),"")</f>
        <v>0</v>
      </c>
      <c r="O27" s="11" t="str" cm="1">
        <f t="array" ref="O27">IFERROR(INDEX('20'!$A:$A,MATCH(O$7,'20'!$A:$A,FALSE)+2),"")</f>
        <v/>
      </c>
      <c r="P27" s="11" t="str" cm="1">
        <f t="array" ref="P27">IFERROR(INDEX('20'!$A:$A,MATCH(P$7,'20'!$A:$A,FALSE)+2),"")</f>
        <v/>
      </c>
      <c r="Q27" s="11" t="str" cm="1">
        <f t="array" ref="Q27">IFERROR(INDEX('20'!$A:$A,MATCH(Q$7,'20'!$A:$A,FALSE)+2),"")</f>
        <v/>
      </c>
      <c r="R27" s="11" t="str" cm="1">
        <f t="array" ref="R27">IFERROR(INDEX('20'!$A:$A,MATCH(R$7,'20'!$A:$A,FALSE)+2),"")</f>
        <v/>
      </c>
      <c r="S27" s="11" t="str" cm="1">
        <f t="array" ref="S27">IFERROR(INDEX('20'!$A:$A,MATCH(S$7,'20'!$A:$A,FALSE)+2),"")</f>
        <v/>
      </c>
      <c r="T27" s="48"/>
    </row>
    <row r="28" spans="1:20" x14ac:dyDescent="0.25">
      <c r="A28" s="14">
        <v>21</v>
      </c>
      <c r="B28" s="223">
        <f t="shared" si="0"/>
        <v>2</v>
      </c>
      <c r="C28" s="43">
        <v>2</v>
      </c>
      <c r="D28" s="43"/>
      <c r="E28" s="43"/>
      <c r="F28" s="43"/>
      <c r="G28" s="43"/>
      <c r="H28" s="43"/>
      <c r="I28" s="43"/>
      <c r="J28" s="10" t="str">
        <f t="shared" ca="1" si="3"/>
        <v>Incomplete</v>
      </c>
      <c r="L28" s="14">
        <f t="shared" si="4"/>
        <v>21</v>
      </c>
      <c r="M28" s="11" cm="1">
        <f t="array" ref="M28">IFERROR(INDEX('21'!$A:$A,MATCH(M$7,'21'!$A:$A,FALSE)+2),"")</f>
        <v>0</v>
      </c>
      <c r="N28" s="11" t="str" cm="1">
        <f t="array" ref="N28">IFERROR(INDEX('21'!$A:$A,MATCH(N$7,'21'!$A:$A,FALSE)+2),"")</f>
        <v/>
      </c>
      <c r="O28" s="11" t="str" cm="1">
        <f t="array" ref="O28">IFERROR(INDEX('21'!$A:$A,MATCH(O$7,'21'!$A:$A,FALSE)+2),"")</f>
        <v/>
      </c>
      <c r="P28" s="11" t="str" cm="1">
        <f t="array" ref="P28">IFERROR(INDEX('21'!$A:$A,MATCH(P$7,'21'!$A:$A,FALSE)+2),"")</f>
        <v/>
      </c>
      <c r="Q28" s="11" t="str" cm="1">
        <f t="array" ref="Q28">IFERROR(INDEX('21'!$A:$A,MATCH(Q$7,'21'!$A:$A,FALSE)+2),"")</f>
        <v/>
      </c>
      <c r="R28" s="11" t="str" cm="1">
        <f t="array" ref="R28">IFERROR(INDEX('21'!$A:$A,MATCH(R$7,'21'!$A:$A,FALSE)+2),"")</f>
        <v/>
      </c>
      <c r="S28" s="11" t="str" cm="1">
        <f t="array" ref="S28">IFERROR(INDEX('21'!$A:$A,MATCH(S$7,'21'!$A:$A,FALSE)+2),"")</f>
        <v/>
      </c>
      <c r="T28" s="48"/>
    </row>
    <row r="29" spans="1:20" x14ac:dyDescent="0.25">
      <c r="A29" s="14">
        <v>22</v>
      </c>
      <c r="B29" s="223">
        <f t="shared" si="0"/>
        <v>2.25</v>
      </c>
      <c r="C29" s="43">
        <v>0.75</v>
      </c>
      <c r="D29" s="43">
        <v>0.5</v>
      </c>
      <c r="E29" s="43">
        <v>1</v>
      </c>
      <c r="F29" s="43"/>
      <c r="G29" s="43"/>
      <c r="H29" s="43"/>
      <c r="I29" s="43"/>
      <c r="J29" s="10" t="str">
        <f t="shared" ca="1" si="3"/>
        <v>Incomplete</v>
      </c>
      <c r="L29" s="14">
        <f t="shared" si="4"/>
        <v>22</v>
      </c>
      <c r="M29" s="11" cm="1">
        <f t="array" ref="M29">IFERROR(INDEX('22'!$A:$A,MATCH(M$7,'22'!$A:$A,FALSE)+2),"")</f>
        <v>0</v>
      </c>
      <c r="N29" s="11" cm="1">
        <f t="array" ref="N29">IFERROR(INDEX('22'!$A:$A,MATCH(N$7,'22'!$A:$A,FALSE)+2),"")</f>
        <v>0</v>
      </c>
      <c r="O29" s="11" cm="1">
        <f t="array" ref="O29">IFERROR(INDEX('22'!$A:$A,MATCH(O$7,'22'!$A:$A,FALSE)+2),"")</f>
        <v>0</v>
      </c>
      <c r="P29" s="11" t="str" cm="1">
        <f t="array" ref="P29">IFERROR(INDEX('22'!$A:$A,MATCH(P$7,'22'!$A:$A,FALSE)+2),"")</f>
        <v/>
      </c>
      <c r="Q29" s="11" t="str" cm="1">
        <f t="array" ref="Q29">IFERROR(INDEX('22'!$A:$A,MATCH(Q$7,'22'!$A:$A,FALSE)+2),"")</f>
        <v/>
      </c>
      <c r="R29" s="11" t="str" cm="1">
        <f t="array" ref="R29">IFERROR(INDEX('22'!$A:$A,MATCH(R$7,'22'!$A:$A,FALSE)+2),"")</f>
        <v/>
      </c>
      <c r="S29" s="11" t="str" cm="1">
        <f t="array" ref="S29">IFERROR(INDEX('22'!$A:$A,MATCH(S$7,'22'!$A:$A,FALSE)+2),"")</f>
        <v/>
      </c>
      <c r="T29" s="48"/>
    </row>
    <row r="30" spans="1:20" x14ac:dyDescent="0.25">
      <c r="A30" s="18">
        <v>23</v>
      </c>
      <c r="B30" s="223">
        <f t="shared" si="0"/>
        <v>4</v>
      </c>
      <c r="C30" s="43">
        <v>2</v>
      </c>
      <c r="D30" s="43">
        <v>0.5</v>
      </c>
      <c r="E30" s="43">
        <v>1</v>
      </c>
      <c r="F30" s="43">
        <v>0.5</v>
      </c>
      <c r="G30" s="43"/>
      <c r="H30" s="43"/>
      <c r="I30" s="43"/>
      <c r="J30" s="10" t="str">
        <f t="shared" ca="1" si="3"/>
        <v>Incomplete</v>
      </c>
      <c r="L30" s="14">
        <f t="shared" si="4"/>
        <v>23</v>
      </c>
      <c r="M30" s="11" cm="1">
        <f t="array" ref="M30">IFERROR(INDEX('23'!$A:$A,MATCH(M$7,'23'!$A:$A,FALSE)+2),"")</f>
        <v>0</v>
      </c>
      <c r="N30" s="11" cm="1">
        <f t="array" ref="N30">IFERROR(INDEX('23'!$A:$A,MATCH(N$7,'23'!$A:$A,FALSE)+2),"")</f>
        <v>0</v>
      </c>
      <c r="O30" s="11" cm="1">
        <f t="array" ref="O30">IFERROR(INDEX('23'!$A:$A,MATCH(O$7,'23'!$A:$A,FALSE)+2),"")</f>
        <v>0</v>
      </c>
      <c r="P30" s="11" cm="1">
        <f t="array" ref="P30">IFERROR(INDEX('23'!$A:$A,MATCH(P$7,'23'!$A:$A,FALSE)+2),"")</f>
        <v>0</v>
      </c>
      <c r="Q30" s="11" t="str" cm="1">
        <f t="array" ref="Q30">IFERROR(INDEX('23'!$A:$A,MATCH(Q$7,'23'!$A:$A,FALSE)+2),"")</f>
        <v/>
      </c>
      <c r="R30" s="11" t="str" cm="1">
        <f t="array" ref="R30">IFERROR(INDEX('23'!$A:$A,MATCH(R$7,'23'!$A:$A,FALSE)+2),"")</f>
        <v/>
      </c>
      <c r="S30" s="11" t="str" cm="1">
        <f t="array" ref="S30">IFERROR(INDEX('23'!$A:$A,MATCH(S$7,'23'!$A:$A,FALSE)+2),"")</f>
        <v/>
      </c>
      <c r="T30" s="48"/>
    </row>
    <row r="31" spans="1:20" x14ac:dyDescent="0.25">
      <c r="A31" s="18">
        <v>24</v>
      </c>
      <c r="B31" s="223">
        <f t="shared" si="0"/>
        <v>2.5</v>
      </c>
      <c r="C31" s="43">
        <v>0.5</v>
      </c>
      <c r="D31" s="43">
        <v>0.5</v>
      </c>
      <c r="E31" s="43">
        <v>1.5</v>
      </c>
      <c r="F31" s="43"/>
      <c r="G31" s="43"/>
      <c r="H31" s="43"/>
      <c r="I31" s="43"/>
      <c r="J31" s="10" t="str">
        <f t="shared" ca="1" si="3"/>
        <v>Incomplete</v>
      </c>
      <c r="L31" s="14">
        <f t="shared" si="4"/>
        <v>24</v>
      </c>
      <c r="M31" s="11" cm="1">
        <f t="array" ref="M31">IFERROR(INDEX('24'!$A:$A,MATCH(M$7,'24'!$A:$A,FALSE)+2),"")</f>
        <v>0</v>
      </c>
      <c r="N31" s="11" cm="1">
        <f t="array" ref="N31">IFERROR(INDEX('24'!$A:$A,MATCH(N$7,'24'!$A:$A,FALSE)+2),"")</f>
        <v>0</v>
      </c>
      <c r="O31" s="11" cm="1">
        <f t="array" ref="O31">IFERROR(INDEX('24'!$A:$A,MATCH(O$7,'24'!$A:$A,FALSE)+2),"")</f>
        <v>0</v>
      </c>
      <c r="P31" s="11" t="str" cm="1">
        <f t="array" ref="P31">IFERROR(INDEX('24'!$A:$A,MATCH(P$7,'24'!$A:$A,FALSE)+2),"")</f>
        <v/>
      </c>
      <c r="Q31" s="11" t="str" cm="1">
        <f t="array" ref="Q31">IFERROR(INDEX('24'!$A:$A,MATCH(Q$7,'24'!$A:$A,FALSE)+2),"")</f>
        <v/>
      </c>
      <c r="R31" s="11" t="str" cm="1">
        <f t="array" ref="R31">IFERROR(INDEX('24'!$A:$A,MATCH(R$7,'24'!$A:$A,FALSE)+2),"")</f>
        <v/>
      </c>
      <c r="S31" s="11" t="str" cm="1">
        <f t="array" ref="S31">IFERROR(INDEX('24'!$A:$A,MATCH(S$7,'24'!$A:$A,FALSE)+2),"")</f>
        <v/>
      </c>
      <c r="T31" s="48"/>
    </row>
    <row r="32" spans="1:20" x14ac:dyDescent="0.25">
      <c r="A32" s="18">
        <v>25</v>
      </c>
      <c r="B32" s="223">
        <f t="shared" si="0"/>
        <v>2</v>
      </c>
      <c r="C32" s="43">
        <v>1</v>
      </c>
      <c r="D32" s="43">
        <v>1</v>
      </c>
      <c r="E32" s="43"/>
      <c r="F32" s="43"/>
      <c r="G32" s="43"/>
      <c r="H32" s="43"/>
      <c r="I32" s="43"/>
      <c r="J32" s="10" t="str">
        <f t="shared" ca="1" si="3"/>
        <v>Incomplete</v>
      </c>
      <c r="L32" s="14">
        <f t="shared" si="4"/>
        <v>25</v>
      </c>
      <c r="M32" s="11" cm="1">
        <f t="array" ref="M32">IFERROR(INDEX('25'!$A:$A,MATCH(M$7,'25'!$A:$A,FALSE)+2),"")</f>
        <v>0</v>
      </c>
      <c r="N32" s="11" cm="1">
        <f t="array" ref="N32">IFERROR(INDEX('25'!$A:$A,MATCH(N$7,'25'!$A:$A,FALSE)+2),"")</f>
        <v>0</v>
      </c>
      <c r="O32" s="11" t="str" cm="1">
        <f t="array" ref="O32">IFERROR(INDEX('25'!$A:$A,MATCH(O$7,'25'!$A:$A,FALSE)+2),"")</f>
        <v/>
      </c>
      <c r="P32" s="11" t="str" cm="1">
        <f t="array" ref="P32">IFERROR(INDEX('25'!$A:$A,MATCH(P$7,'25'!$A:$A,FALSE)+2),"")</f>
        <v/>
      </c>
      <c r="Q32" s="11" t="str" cm="1">
        <f t="array" ref="Q32">IFERROR(INDEX('25'!$A:$A,MATCH(Q$7,'25'!$A:$A,FALSE)+2),"")</f>
        <v/>
      </c>
      <c r="R32" s="11" t="str" cm="1">
        <f t="array" ref="R32">IFERROR(INDEX('25'!$A:$A,MATCH(R$7,'25'!$A:$A,FALSE)+2),"")</f>
        <v/>
      </c>
      <c r="S32" s="11" t="str" cm="1">
        <f t="array" ref="S32">IFERROR(INDEX('25'!$A:$A,MATCH(S$7,'25'!$A:$A,FALSE)+2),"")</f>
        <v/>
      </c>
      <c r="T32" s="48"/>
    </row>
    <row r="33" spans="1:20" x14ac:dyDescent="0.25">
      <c r="A33" s="18">
        <v>26</v>
      </c>
      <c r="B33" s="41">
        <f t="shared" si="0"/>
        <v>2.5</v>
      </c>
      <c r="C33" s="43">
        <v>1.5</v>
      </c>
      <c r="D33" s="43">
        <v>0.5</v>
      </c>
      <c r="E33" s="43">
        <v>0.5</v>
      </c>
      <c r="F33" s="43"/>
      <c r="G33" s="43"/>
      <c r="H33" s="43"/>
      <c r="I33" s="43"/>
      <c r="J33" s="10" t="str">
        <f t="shared" ca="1" si="3"/>
        <v>Incomplete</v>
      </c>
      <c r="L33" s="14">
        <f t="shared" si="4"/>
        <v>26</v>
      </c>
      <c r="M33" s="11" cm="1">
        <f t="array" ref="M33">IFERROR(INDEX('26'!$A:$A,MATCH(M$7,'26'!$A:$A,FALSE)+2),"")</f>
        <v>0</v>
      </c>
      <c r="N33" s="11" cm="1">
        <f t="array" ref="N33">IFERROR(INDEX('26'!$A:$A,MATCH(N$7,'26'!$A:$A,FALSE)+2),"")</f>
        <v>0</v>
      </c>
      <c r="O33" s="11" cm="1">
        <f t="array" ref="O33">IFERROR(INDEX('26'!$A:$A,MATCH(O$7,'26'!$A:$A,FALSE)+2),"")</f>
        <v>0</v>
      </c>
      <c r="P33" s="11" t="str" cm="1">
        <f t="array" ref="P33">IFERROR(INDEX('26'!$A:$A,MATCH(P$7,'26'!$A:$A,FALSE)+2),"")</f>
        <v/>
      </c>
      <c r="Q33" s="11" t="str" cm="1">
        <f t="array" ref="Q33">IFERROR(INDEX('26'!$A:$A,MATCH(Q$7,'26'!$A:$A,FALSE)+2),"")</f>
        <v/>
      </c>
      <c r="R33" s="11" t="str" cm="1">
        <f t="array" ref="R33">IFERROR(INDEX('26'!$A:$A,MATCH(R$7,'26'!$A:$A,FALSE)+2),"")</f>
        <v/>
      </c>
      <c r="S33" s="11" t="str" cm="1">
        <f t="array" ref="S33">IFERROR(INDEX('26'!$A:$A,MATCH(S$7,'26'!$A:$A,FALSE)+2),"")</f>
        <v/>
      </c>
      <c r="T33" s="48"/>
    </row>
  </sheetData>
  <mergeCells count="1">
    <mergeCell ref="B6:B7"/>
  </mergeCells>
  <conditionalFormatting sqref="C8:I33">
    <cfRule type="containsBlanks" dxfId="89" priority="5">
      <formula>LEN(TRIM(C8))=0</formula>
    </cfRule>
  </conditionalFormatting>
  <conditionalFormatting sqref="J8:J33">
    <cfRule type="cellIs" dxfId="88" priority="15" operator="equal">
      <formula>"Finished"</formula>
    </cfRule>
    <cfRule type="cellIs" dxfId="87" priority="16" operator="equal">
      <formula>"Flag for Review"</formula>
    </cfRule>
    <cfRule type="cellIs" dxfId="86" priority="17" operator="equal">
      <formula>"Incomplete"</formula>
    </cfRule>
  </conditionalFormatting>
  <conditionalFormatting sqref="M8:T33">
    <cfRule type="expression" dxfId="85" priority="1">
      <formula>C8=""</formula>
    </cfRule>
    <cfRule type="expression" dxfId="84" priority="2">
      <formula>M8/C8&gt;=0.75</formula>
    </cfRule>
    <cfRule type="expression" dxfId="83" priority="3">
      <formula>M8/C8&gt;=0.65</formula>
    </cfRule>
    <cfRule type="expression" dxfId="82" priority="4">
      <formula>M8/C8&gt;=0</formula>
    </cfRule>
  </conditionalFormatting>
  <conditionalFormatting sqref="P2">
    <cfRule type="expression" dxfId="81" priority="54">
      <formula>LEN(P2)=0</formula>
    </cfRule>
    <cfRule type="cellIs" dxfId="80" priority="212" operator="greaterThanOrEqual">
      <formula>0.75</formula>
    </cfRule>
    <cfRule type="cellIs" dxfId="79" priority="213" operator="greaterThanOrEqual">
      <formula>0.65</formula>
    </cfRule>
    <cfRule type="cellIs" dxfId="78" priority="214" operator="greaterThanOrEqual">
      <formula>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L32" location="'25'!A1" display="'25'!A1"/>
    <hyperlink ref="A32" location="'25'!A1" display="'25'!A1"/>
    <hyperlink ref="L33" location="'26'!A1" display="'26'!A1"/>
    <hyperlink ref="A33" location="'26'!A1" display="'26'!A1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31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2.25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34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1</v>
      </c>
      <c r="B7" s="34" t="s">
        <v>35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38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2">
        <f>INDEX('Point Grid'!$C$8:$I$52,MATCH($A$1,'Point Grid'!$A$8:$A$52,0),MATCH(A10,'Point Grid'!$C$7:$I$7,0))</f>
        <v>0.5</v>
      </c>
      <c r="B11" s="40" t="s">
        <v>39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36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2">
        <f>INDEX('Point Grid'!$C$8:$I$52,MATCH($A$1,'Point Grid'!$A$8:$A$52,0),MATCH(A14,'Point Grid'!$C$7:$I$7,0))</f>
        <v>0.75</v>
      </c>
      <c r="B15" s="40" t="s">
        <v>37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33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36"/>
      <c r="O18" s="36"/>
      <c r="P18" s="36"/>
      <c r="Q18" s="36"/>
    </row>
    <row r="19" spans="1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</sheetData>
  <mergeCells count="1">
    <mergeCell ref="L1:M1"/>
  </mergeCells>
  <conditionalFormatting sqref="B1">
    <cfRule type="cellIs" dxfId="77" priority="1" operator="equal">
      <formula>"Incomplete"</formula>
    </cfRule>
    <cfRule type="cellIs" dxfId="76" priority="2" operator="equal">
      <formula>"Flag for Review"</formula>
    </cfRule>
    <cfRule type="cellIs" dxfId="7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33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2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2.5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40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41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2">
        <f>INDEX('Point Grid'!$C$8:$I$52,MATCH($A$1,'Point Grid'!$A$8:$A$52,0),MATCH(A10,'Point Grid'!$C$7:$I$7,0))</f>
        <v>0.5</v>
      </c>
      <c r="B11" s="40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42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2">
        <f>INDEX('Point Grid'!$C$8:$I$52,MATCH($A$1,'Point Grid'!$A$8:$A$52,0),MATCH(A14,'Point Grid'!$C$7:$I$7,0))</f>
        <v>1</v>
      </c>
      <c r="B15" s="40" t="s">
        <v>43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40" t="s">
        <v>44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2"/>
      <c r="B18" s="34" t="s">
        <v>45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x14ac:dyDescent="0.25">
      <c r="A19" s="32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33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  <c r="N20" s="36"/>
      <c r="O20" s="36"/>
      <c r="P20" s="36"/>
      <c r="Q20" s="36"/>
    </row>
    <row r="21" spans="1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</sheetData>
  <mergeCells count="1">
    <mergeCell ref="L1:M1"/>
  </mergeCells>
  <conditionalFormatting sqref="B1">
    <cfRule type="cellIs" dxfId="74" priority="1" operator="equal">
      <formula>"Incomplete"</formula>
    </cfRule>
    <cfRule type="cellIs" dxfId="73" priority="2" operator="equal">
      <formula>"Flag for Review"</formula>
    </cfRule>
    <cfRule type="cellIs" dxfId="7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34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3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2.5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50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 t="s">
        <v>46</v>
      </c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 t="s">
        <v>47</v>
      </c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2"/>
      <c r="B10" s="34"/>
      <c r="C10" s="34" t="s">
        <v>48</v>
      </c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32"/>
      <c r="B11" s="34"/>
      <c r="C11" s="34" t="s">
        <v>49</v>
      </c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32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0" t="s">
        <v>3</v>
      </c>
      <c r="B13" s="34" t="s">
        <v>51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ht="15.75" thickBot="1" x14ac:dyDescent="0.3">
      <c r="A14" s="42">
        <f>INDEX('Point Grid'!$C$8:$I$52,MATCH($A$1,'Point Grid'!$A$8:$A$52,0),MATCH(A13,'Point Grid'!$C$7:$I$7,0))</f>
        <v>0.5</v>
      </c>
      <c r="B14" s="40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5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2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0" t="s">
        <v>4</v>
      </c>
      <c r="B17" s="40" t="s">
        <v>52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42">
        <f>INDEX('Point Grid'!$C$8:$I$52,MATCH($A$1,'Point Grid'!$A$8:$A$52,0),MATCH(A17,'Point Grid'!$C$7:$I$7,0))</f>
        <v>1</v>
      </c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5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x14ac:dyDescent="0.25">
      <c r="A20" s="32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ht="15.75" thickBot="1" x14ac:dyDescent="0.3">
      <c r="A21" s="33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9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</sheetData>
  <mergeCells count="1">
    <mergeCell ref="L1:M1"/>
  </mergeCells>
  <conditionalFormatting sqref="B1">
    <cfRule type="cellIs" dxfId="71" priority="1" operator="equal">
      <formula>"Incomplete"</formula>
    </cfRule>
    <cfRule type="cellIs" dxfId="70" priority="2" operator="equal">
      <formula>"Flag for Review"</formula>
    </cfRule>
    <cfRule type="cellIs" dxfId="6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Q28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4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2</v>
      </c>
      <c r="B4" s="23" t="s">
        <v>55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 t="s">
        <v>56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  <c r="N6" s="36"/>
      <c r="O6" s="36"/>
      <c r="P6" s="36"/>
      <c r="Q6" s="36"/>
    </row>
    <row r="7" spans="1:17" x14ac:dyDescent="0.25">
      <c r="A7" s="30" t="s">
        <v>2</v>
      </c>
      <c r="B7" s="23" t="s">
        <v>53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42">
        <f>INDEX('Point Grid'!$C$8:$I$52,MATCH($A$1,'Point Grid'!$A$8:$A$52,0),MATCH(A7,'Point Grid'!$C$7:$I$7,0))</f>
        <v>1</v>
      </c>
      <c r="B8" s="34" t="s">
        <v>54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ht="15.75" thickBot="1" x14ac:dyDescent="0.3">
      <c r="A9" s="5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2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30" t="s">
        <v>3</v>
      </c>
      <c r="B11" s="34" t="s">
        <v>57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42">
        <f>INDEX('Point Grid'!$C$8:$I$52,MATCH($A$1,'Point Grid'!$A$8:$A$52,0),MATCH(A11,'Point Grid'!$C$7:$I$7,0))</f>
        <v>1</v>
      </c>
      <c r="B12" s="40" t="s">
        <v>58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ht="15.75" thickBot="1" x14ac:dyDescent="0.3">
      <c r="A13" s="5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2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33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6"/>
      <c r="O15" s="36"/>
      <c r="P15" s="36"/>
      <c r="Q15" s="36"/>
    </row>
    <row r="16" spans="1:17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7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2:17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2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2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2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2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2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2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2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2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2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</sheetData>
  <mergeCells count="1">
    <mergeCell ref="L1:M1"/>
  </mergeCells>
  <conditionalFormatting sqref="B1">
    <cfRule type="cellIs" dxfId="68" priority="1" operator="equal">
      <formula>"Incomplete"</formula>
    </cfRule>
    <cfRule type="cellIs" dxfId="67" priority="2" operator="equal">
      <formula>"Flag for Review"</formula>
    </cfRule>
    <cfRule type="cellIs" dxfId="6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Q31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5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59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0.5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62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2">
        <f>INDEX('Point Grid'!$C$8:$I$52,MATCH($A$1,'Point Grid'!$A$8:$A$52,0),MATCH(A10,'Point Grid'!$C$7:$I$7,0))</f>
        <v>1</v>
      </c>
      <c r="B11" s="40" t="s">
        <v>63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60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2">
        <f>INDEX('Point Grid'!$C$8:$I$52,MATCH($A$1,'Point Grid'!$A$8:$A$52,0),MATCH(A14,'Point Grid'!$C$7:$I$7,0))</f>
        <v>1.5</v>
      </c>
      <c r="B15" s="40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44" t="s">
        <v>32</v>
      </c>
      <c r="C16" s="40" t="s">
        <v>61</v>
      </c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33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36"/>
      <c r="O18" s="36"/>
      <c r="P18" s="36"/>
      <c r="Q18" s="36"/>
    </row>
    <row r="19" spans="1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</sheetData>
  <mergeCells count="1">
    <mergeCell ref="L1:M1"/>
  </mergeCells>
  <conditionalFormatting sqref="B1">
    <cfRule type="cellIs" dxfId="65" priority="1" operator="equal">
      <formula>"Incomplete"</formula>
    </cfRule>
    <cfRule type="cellIs" dxfId="64" priority="2" operator="equal">
      <formula>"Flag for Review"</formula>
    </cfRule>
    <cfRule type="cellIs" dxfId="6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Q33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6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3.25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64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0.75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40" t="s">
        <v>65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2">
        <f>INDEX('Point Grid'!$C$8:$I$52,MATCH($A$1,'Point Grid'!$A$8:$A$52,0),MATCH(A10,'Point Grid'!$C$7:$I$7,0))</f>
        <v>1</v>
      </c>
      <c r="B11" s="40" t="s">
        <v>66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40" t="s">
        <v>67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68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2">
        <f>INDEX('Point Grid'!$C$8:$I$52,MATCH($A$1,'Point Grid'!$A$8:$A$52,0),MATCH(A14,'Point Grid'!$C$7:$I$7,0))</f>
        <v>1.5</v>
      </c>
      <c r="B15" s="40" t="s">
        <v>69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47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47" t="s">
        <v>70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2"/>
      <c r="B18" s="47" t="s">
        <v>71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x14ac:dyDescent="0.25">
      <c r="A19" s="32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33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  <c r="N20" s="36"/>
      <c r="O20" s="36"/>
      <c r="P20" s="36"/>
      <c r="Q20" s="36"/>
    </row>
    <row r="21" spans="1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</sheetData>
  <mergeCells count="1">
    <mergeCell ref="L1:M1"/>
  </mergeCells>
  <conditionalFormatting sqref="B1">
    <cfRule type="cellIs" dxfId="62" priority="1" operator="equal">
      <formula>"Incomplete"</formula>
    </cfRule>
    <cfRule type="cellIs" dxfId="61" priority="2" operator="equal">
      <formula>"Flag for Review"</formula>
    </cfRule>
    <cfRule type="cellIs" dxfId="6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Q27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7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72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73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2">
        <f>INDEX('Point Grid'!$C$8:$I$52,MATCH($A$1,'Point Grid'!$A$8:$A$52,0),MATCH(A10,'Point Grid'!$C$7:$I$7,0))</f>
        <v>1</v>
      </c>
      <c r="B11" s="40" t="s">
        <v>74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ht="15.75" thickBot="1" x14ac:dyDescent="0.3">
      <c r="A14" s="33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9"/>
      <c r="N14" s="36"/>
      <c r="O14" s="36"/>
      <c r="P14" s="36"/>
      <c r="Q14" s="36"/>
    </row>
    <row r="15" spans="1:17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7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2:17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2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2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2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2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2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2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2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2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</sheetData>
  <mergeCells count="1">
    <mergeCell ref="L1:M1"/>
  </mergeCells>
  <conditionalFormatting sqref="B1">
    <cfRule type="cellIs" dxfId="59" priority="1" operator="equal">
      <formula>"Incomplete"</formula>
    </cfRule>
    <cfRule type="cellIs" dxfId="58" priority="2" operator="equal">
      <formula>"Flag for Review"</formula>
    </cfRule>
    <cfRule type="cellIs" dxfId="5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Q31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8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75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0.5</v>
      </c>
      <c r="B7" s="34" t="s">
        <v>76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77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2">
        <f>INDEX('Point Grid'!$C$8:$I$52,MATCH($A$1,'Point Grid'!$A$8:$A$52,0),MATCH(A10,'Point Grid'!$C$7:$I$7,0))</f>
        <v>0.5</v>
      </c>
      <c r="B11" s="40" t="s">
        <v>78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79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2">
        <f>INDEX('Point Grid'!$C$8:$I$52,MATCH($A$1,'Point Grid'!$A$8:$A$52,0),MATCH(A14,'Point Grid'!$C$7:$I$7,0))</f>
        <v>1</v>
      </c>
      <c r="B15" s="40" t="s">
        <v>80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33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36"/>
      <c r="O18" s="36"/>
      <c r="P18" s="36"/>
      <c r="Q18" s="36"/>
    </row>
    <row r="19" spans="1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</sheetData>
  <mergeCells count="1">
    <mergeCell ref="L1:M1"/>
  </mergeCells>
  <conditionalFormatting sqref="B1">
    <cfRule type="cellIs" dxfId="56" priority="1" operator="equal">
      <formula>"Incomplete"</formula>
    </cfRule>
    <cfRule type="cellIs" dxfId="55" priority="2" operator="equal">
      <formula>"Flag for Review"</formula>
    </cfRule>
    <cfRule type="cellIs" dxfId="5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38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9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2.25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81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0.5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82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2">
        <f>INDEX('Point Grid'!$C$8:$I$52,MATCH($A$1,'Point Grid'!$A$8:$A$52,0),MATCH(A10,'Point Grid'!$C$7:$I$7,0))</f>
        <v>0.5</v>
      </c>
      <c r="B11" s="40" t="s">
        <v>83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84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2">
        <f>INDEX('Point Grid'!$C$8:$I$52,MATCH($A$1,'Point Grid'!$A$8:$A$52,0),MATCH(A14,'Point Grid'!$C$7:$I$7,0))</f>
        <v>0.5</v>
      </c>
      <c r="B15" s="40" t="s">
        <v>85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0" t="s">
        <v>5</v>
      </c>
      <c r="B18" s="34" t="s">
        <v>86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42">
        <f>INDEX('Point Grid'!$C$8:$I$52,MATCH($A$1,'Point Grid'!$A$8:$A$52,0),MATCH(A18,'Point Grid'!$C$7:$I$7,0))</f>
        <v>0.75</v>
      </c>
      <c r="B19" s="35" t="s">
        <v>87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ht="15.75" thickBot="1" x14ac:dyDescent="0.3">
      <c r="A20" s="5"/>
      <c r="B20" s="35"/>
      <c r="C20" s="40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40"/>
      <c r="C21" s="40" t="s">
        <v>88</v>
      </c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x14ac:dyDescent="0.25">
      <c r="A22" s="32"/>
      <c r="B22" s="40"/>
      <c r="C22" s="40" t="s">
        <v>89</v>
      </c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32"/>
      <c r="B23" s="40"/>
      <c r="C23" s="40" t="s">
        <v>90</v>
      </c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x14ac:dyDescent="0.25">
      <c r="A24" s="3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ht="15.75" thickBot="1" x14ac:dyDescent="0.3">
      <c r="A25" s="33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9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</sheetData>
  <mergeCells count="1">
    <mergeCell ref="L1:M1"/>
  </mergeCells>
  <conditionalFormatting sqref="B1">
    <cfRule type="cellIs" dxfId="53" priority="1" operator="equal">
      <formula>"Incomplete"</formula>
    </cfRule>
    <cfRule type="cellIs" dxfId="52" priority="2" operator="equal">
      <formula>"Flag for Review"</formula>
    </cfRule>
    <cfRule type="cellIs" dxfId="5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Q31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10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1.75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91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92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2">
        <f>INDEX('Point Grid'!$C$8:$I$52,MATCH($A$1,'Point Grid'!$A$8:$A$52,0),MATCH(A10,'Point Grid'!$C$7:$I$7,0))</f>
        <v>0.5</v>
      </c>
      <c r="B11" s="40" t="s">
        <v>93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94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2">
        <f>INDEX('Point Grid'!$C$8:$I$52,MATCH($A$1,'Point Grid'!$A$8:$A$52,0),MATCH(A14,'Point Grid'!$C$7:$I$7,0))</f>
        <v>0.25</v>
      </c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33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36"/>
      <c r="O18" s="36"/>
      <c r="P18" s="36"/>
      <c r="Q18" s="36"/>
    </row>
    <row r="19" spans="1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</sheetData>
  <mergeCells count="1">
    <mergeCell ref="L1:M1"/>
  </mergeCells>
  <conditionalFormatting sqref="B1">
    <cfRule type="cellIs" dxfId="50" priority="1" operator="equal">
      <formula>"Incomplete"</formula>
    </cfRule>
    <cfRule type="cellIs" dxfId="49" priority="2" operator="equal">
      <formula>"Flag for Review"</formula>
    </cfRule>
    <cfRule type="cellIs" dxfId="4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Q28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11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95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1.5</v>
      </c>
      <c r="B7" s="34" t="s">
        <v>96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 t="s">
        <v>97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 t="s">
        <v>98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2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30" t="s">
        <v>3</v>
      </c>
      <c r="B11" s="34" t="s">
        <v>99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42">
        <f>INDEX('Point Grid'!$C$8:$I$52,MATCH($A$1,'Point Grid'!$A$8:$A$52,0),MATCH(A11,'Point Grid'!$C$7:$I$7,0))</f>
        <v>1.5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ht="15.75" thickBot="1" x14ac:dyDescent="0.3">
      <c r="A13" s="5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2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33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6"/>
      <c r="O15" s="36"/>
      <c r="P15" s="36"/>
      <c r="Q15" s="36"/>
    </row>
    <row r="16" spans="1:17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7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2:17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2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2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2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2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2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2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2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2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2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</sheetData>
  <mergeCells count="1">
    <mergeCell ref="L1:M1"/>
  </mergeCells>
  <conditionalFormatting sqref="B1">
    <cfRule type="cellIs" dxfId="47" priority="1" operator="equal">
      <formula>"Incomplete"</formula>
    </cfRule>
    <cfRule type="cellIs" dxfId="46" priority="2" operator="equal">
      <formula>"Flag for Review"</formula>
    </cfRule>
    <cfRule type="cellIs" dxfId="4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Q31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12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100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1</v>
      </c>
      <c r="B7" s="34" t="s">
        <v>101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34" t="s">
        <v>102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2">
        <f>INDEX('Point Grid'!$C$8:$I$52,MATCH($A$1,'Point Grid'!$A$8:$A$52,0),MATCH(A10,'Point Grid'!$C$7:$I$7,0))</f>
        <v>0.5</v>
      </c>
      <c r="B11" s="40" t="s">
        <v>103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35" t="s">
        <v>104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2">
        <f>INDEX('Point Grid'!$C$8:$I$52,MATCH($A$1,'Point Grid'!$A$8:$A$52,0),MATCH(A14,'Point Grid'!$C$7:$I$7,0))</f>
        <v>0.5</v>
      </c>
      <c r="B15" s="35" t="s">
        <v>105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2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33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36"/>
      <c r="O18" s="36"/>
      <c r="P18" s="36"/>
      <c r="Q18" s="36"/>
    </row>
    <row r="19" spans="1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1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1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1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</sheetData>
  <mergeCells count="1">
    <mergeCell ref="L1:M1"/>
  </mergeCells>
  <conditionalFormatting sqref="B1">
    <cfRule type="cellIs" dxfId="44" priority="1" operator="equal">
      <formula>"Incomplete"</formula>
    </cfRule>
    <cfRule type="cellIs" dxfId="43" priority="2" operator="equal">
      <formula>"Flag for Review"</formula>
    </cfRule>
    <cfRule type="cellIs" dxfId="4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Q48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13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  <c r="O1"/>
      <c r="P1"/>
      <c r="Q1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  <c r="O2"/>
      <c r="P2"/>
      <c r="Q2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/>
      <c r="P3"/>
      <c r="Q3"/>
    </row>
    <row r="4" spans="1:17" x14ac:dyDescent="0.25">
      <c r="A4" s="42">
        <f>INDEX('Point Grid'!B:B,MATCH(A1,'Point Grid'!A:A,0))</f>
        <v>2.5</v>
      </c>
      <c r="B4" s="23" t="s">
        <v>156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/>
      <c r="P4"/>
      <c r="Q4"/>
    </row>
    <row r="5" spans="1:17" x14ac:dyDescent="0.25">
      <c r="A5" s="9"/>
      <c r="B5" s="23" t="s">
        <v>157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/>
      <c r="P5"/>
      <c r="Q5"/>
    </row>
    <row r="6" spans="1:17" x14ac:dyDescent="0.25">
      <c r="A6" s="32"/>
      <c r="B6" s="23" t="s">
        <v>158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/>
      <c r="P6"/>
      <c r="Q6"/>
    </row>
    <row r="7" spans="1:17" x14ac:dyDescent="0.25">
      <c r="A7" s="32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/>
      <c r="P7"/>
      <c r="Q7"/>
    </row>
    <row r="8" spans="1:17" x14ac:dyDescent="0.25">
      <c r="A8" s="32"/>
      <c r="B8" s="74" t="s">
        <v>149</v>
      </c>
      <c r="C8" s="75"/>
      <c r="D8" s="76"/>
      <c r="E8" s="76">
        <v>2013</v>
      </c>
      <c r="F8" s="76">
        <v>2014</v>
      </c>
      <c r="G8" s="34"/>
      <c r="H8" s="34"/>
      <c r="I8" s="34"/>
      <c r="J8" s="34"/>
      <c r="K8" s="34"/>
      <c r="L8" s="34"/>
      <c r="M8" s="37"/>
      <c r="N8" s="36"/>
      <c r="O8"/>
      <c r="P8"/>
      <c r="Q8"/>
    </row>
    <row r="9" spans="1:17" x14ac:dyDescent="0.25">
      <c r="A9" s="32"/>
      <c r="B9" s="50" t="s">
        <v>150</v>
      </c>
      <c r="C9" s="65"/>
      <c r="D9" s="72"/>
      <c r="E9" s="66">
        <v>15200</v>
      </c>
      <c r="F9" s="66">
        <v>18500</v>
      </c>
      <c r="G9" s="34"/>
      <c r="H9" s="34"/>
      <c r="I9" s="34"/>
      <c r="J9" s="34"/>
      <c r="K9" s="34"/>
      <c r="L9" s="34"/>
      <c r="M9" s="37"/>
      <c r="N9" s="36"/>
      <c r="O9"/>
      <c r="P9"/>
      <c r="Q9"/>
    </row>
    <row r="10" spans="1:17" x14ac:dyDescent="0.25">
      <c r="A10" s="32"/>
      <c r="B10" s="50" t="s">
        <v>151</v>
      </c>
      <c r="C10" s="65"/>
      <c r="D10" s="72"/>
      <c r="E10" s="66">
        <v>31200</v>
      </c>
      <c r="F10" s="66">
        <v>36700</v>
      </c>
      <c r="G10" s="34"/>
      <c r="H10" s="34"/>
      <c r="I10" s="34"/>
      <c r="J10" s="34"/>
      <c r="K10" s="34"/>
      <c r="L10" s="34"/>
      <c r="M10" s="37"/>
      <c r="N10" s="36"/>
      <c r="O10"/>
      <c r="P10"/>
      <c r="Q10"/>
    </row>
    <row r="11" spans="1:17" x14ac:dyDescent="0.25">
      <c r="A11" s="32"/>
      <c r="B11" s="50" t="s">
        <v>152</v>
      </c>
      <c r="C11" s="65"/>
      <c r="D11" s="72"/>
      <c r="E11" s="66">
        <v>7600</v>
      </c>
      <c r="F11" s="66">
        <v>9000</v>
      </c>
      <c r="G11" s="34"/>
      <c r="H11" s="34"/>
      <c r="I11" s="34"/>
      <c r="J11" s="34"/>
      <c r="K11" s="34"/>
      <c r="L11" s="34"/>
      <c r="M11" s="37"/>
      <c r="N11" s="36"/>
      <c r="O11"/>
      <c r="P11"/>
      <c r="Q11"/>
    </row>
    <row r="12" spans="1:17" x14ac:dyDescent="0.25">
      <c r="A12" s="32"/>
      <c r="B12" s="52" t="s">
        <v>153</v>
      </c>
      <c r="C12" s="67"/>
      <c r="D12" s="73"/>
      <c r="E12" s="69">
        <v>16700</v>
      </c>
      <c r="F12" s="69">
        <v>20000</v>
      </c>
      <c r="G12" s="34"/>
      <c r="H12" s="34"/>
      <c r="I12" s="34"/>
      <c r="J12" s="34"/>
      <c r="K12" s="34"/>
      <c r="L12" s="34"/>
      <c r="M12" s="37"/>
      <c r="N12" s="36"/>
      <c r="O12"/>
      <c r="P12"/>
      <c r="Q12"/>
    </row>
    <row r="13" spans="1:17" x14ac:dyDescent="0.25">
      <c r="A13" s="32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/>
      <c r="P13"/>
      <c r="Q13"/>
    </row>
    <row r="14" spans="1:17" x14ac:dyDescent="0.25">
      <c r="A14" s="32"/>
      <c r="B14" s="74" t="s">
        <v>154</v>
      </c>
      <c r="C14" s="75"/>
      <c r="D14" s="76"/>
      <c r="E14" s="76">
        <v>2013</v>
      </c>
      <c r="F14" s="76">
        <v>2014</v>
      </c>
      <c r="G14" s="34"/>
      <c r="H14" s="34"/>
      <c r="I14" s="34"/>
      <c r="J14" s="34"/>
      <c r="K14" s="34"/>
      <c r="L14" s="34"/>
      <c r="M14" s="37"/>
      <c r="N14" s="36"/>
      <c r="O14"/>
      <c r="P14"/>
      <c r="Q14"/>
    </row>
    <row r="15" spans="1:17" x14ac:dyDescent="0.25">
      <c r="A15" s="32"/>
      <c r="B15" s="50" t="s">
        <v>151</v>
      </c>
      <c r="C15" s="65"/>
      <c r="D15" s="72"/>
      <c r="E15" s="66">
        <v>2000</v>
      </c>
      <c r="F15" s="66">
        <v>2300</v>
      </c>
      <c r="G15" s="34"/>
      <c r="H15" s="34"/>
      <c r="I15" s="34"/>
      <c r="J15" s="34"/>
      <c r="K15" s="34"/>
      <c r="L15" s="34"/>
      <c r="M15" s="37"/>
      <c r="N15" s="36"/>
      <c r="O15"/>
      <c r="P15"/>
      <c r="Q15"/>
    </row>
    <row r="16" spans="1:17" x14ac:dyDescent="0.25">
      <c r="A16" s="32"/>
      <c r="B16" s="50" t="s">
        <v>152</v>
      </c>
      <c r="C16" s="65"/>
      <c r="D16" s="72"/>
      <c r="E16" s="66">
        <v>3400</v>
      </c>
      <c r="F16" s="66">
        <v>3700</v>
      </c>
      <c r="G16" s="34"/>
      <c r="H16" s="34"/>
      <c r="I16" s="34"/>
      <c r="J16" s="34"/>
      <c r="K16" s="34"/>
      <c r="L16" s="34"/>
      <c r="M16" s="37"/>
      <c r="N16" s="36"/>
      <c r="O16"/>
      <c r="P16"/>
      <c r="Q16"/>
    </row>
    <row r="17" spans="1:17" x14ac:dyDescent="0.25">
      <c r="A17" s="32"/>
      <c r="B17" s="52" t="s">
        <v>153</v>
      </c>
      <c r="C17" s="67"/>
      <c r="D17" s="73"/>
      <c r="E17" s="69">
        <v>6200</v>
      </c>
      <c r="F17" s="69">
        <v>6600</v>
      </c>
      <c r="G17" s="34"/>
      <c r="H17" s="34"/>
      <c r="I17" s="34"/>
      <c r="J17" s="34"/>
      <c r="K17" s="34"/>
      <c r="L17" s="34"/>
      <c r="M17" s="37"/>
      <c r="N17" s="36"/>
      <c r="O17"/>
      <c r="P17"/>
      <c r="Q17"/>
    </row>
    <row r="18" spans="1:17" x14ac:dyDescent="0.25">
      <c r="A18" s="32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/>
      <c r="P18"/>
      <c r="Q18"/>
    </row>
    <row r="19" spans="1:17" x14ac:dyDescent="0.25">
      <c r="A19" s="32"/>
      <c r="B19" s="74" t="s">
        <v>155</v>
      </c>
      <c r="C19" s="75"/>
      <c r="D19" s="76"/>
      <c r="E19" s="76">
        <v>2013</v>
      </c>
      <c r="F19" s="76">
        <v>2014</v>
      </c>
      <c r="G19" s="34"/>
      <c r="H19" s="34"/>
      <c r="I19" s="34"/>
      <c r="J19" s="34"/>
      <c r="K19" s="34"/>
      <c r="L19" s="34"/>
      <c r="M19" s="37"/>
      <c r="N19" s="36"/>
      <c r="O19"/>
      <c r="P19"/>
      <c r="Q19"/>
    </row>
    <row r="20" spans="1:17" x14ac:dyDescent="0.25">
      <c r="A20" s="32"/>
      <c r="B20" s="50" t="s">
        <v>151</v>
      </c>
      <c r="C20" s="65"/>
      <c r="D20" s="72"/>
      <c r="E20" s="66">
        <v>3000</v>
      </c>
      <c r="F20" s="66">
        <v>3000</v>
      </c>
      <c r="G20" s="34"/>
      <c r="H20" s="34"/>
      <c r="I20" s="34"/>
      <c r="J20" s="34"/>
      <c r="K20" s="34"/>
      <c r="L20" s="34"/>
      <c r="M20" s="37"/>
      <c r="N20" s="36"/>
      <c r="O20"/>
      <c r="P20"/>
      <c r="Q20"/>
    </row>
    <row r="21" spans="1:17" x14ac:dyDescent="0.25">
      <c r="A21" s="32"/>
      <c r="B21" s="50" t="s">
        <v>152</v>
      </c>
      <c r="C21" s="65"/>
      <c r="D21" s="72"/>
      <c r="E21" s="66">
        <v>1500</v>
      </c>
      <c r="F21" s="66">
        <v>1500</v>
      </c>
      <c r="G21" s="34"/>
      <c r="H21" s="34"/>
      <c r="I21" s="34"/>
      <c r="J21" s="34"/>
      <c r="K21" s="34"/>
      <c r="L21" s="34"/>
      <c r="M21" s="37"/>
      <c r="N21" s="36"/>
      <c r="O21"/>
      <c r="P21"/>
      <c r="Q21"/>
    </row>
    <row r="22" spans="1:17" x14ac:dyDescent="0.25">
      <c r="A22" s="32"/>
      <c r="B22" s="52" t="s">
        <v>153</v>
      </c>
      <c r="C22" s="67"/>
      <c r="D22" s="73"/>
      <c r="E22" s="69">
        <v>5000</v>
      </c>
      <c r="F22" s="69">
        <v>5000</v>
      </c>
      <c r="G22" s="34"/>
      <c r="H22" s="34"/>
      <c r="I22" s="34"/>
      <c r="J22" s="34"/>
      <c r="K22" s="34"/>
      <c r="L22" s="34"/>
      <c r="M22" s="37"/>
      <c r="N22" s="36"/>
      <c r="O22"/>
      <c r="P22"/>
      <c r="Q22"/>
    </row>
    <row r="23" spans="1:17" x14ac:dyDescent="0.25">
      <c r="A23" s="32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/>
      <c r="P23"/>
      <c r="Q23"/>
    </row>
    <row r="24" spans="1:17" x14ac:dyDescent="0.25">
      <c r="A24" s="30" t="s">
        <v>2</v>
      </c>
      <c r="B24" s="34" t="s">
        <v>159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/>
      <c r="P24"/>
      <c r="Q24"/>
    </row>
    <row r="25" spans="1:17" ht="15.75" thickBot="1" x14ac:dyDescent="0.3">
      <c r="A25" s="42">
        <f>INDEX('Point Grid'!$C$8:$I$52,MATCH($A$1,'Point Grid'!$A$8:$A$52,0),MATCH(A24,'Point Grid'!$C$7:$I$7,0))</f>
        <v>1.5</v>
      </c>
      <c r="B25" s="34" t="s">
        <v>160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/>
      <c r="P25"/>
      <c r="Q25"/>
    </row>
    <row r="26" spans="1:17" ht="15.75" thickBot="1" x14ac:dyDescent="0.3">
      <c r="A26" s="5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/>
      <c r="P26"/>
      <c r="Q26"/>
    </row>
    <row r="27" spans="1:17" x14ac:dyDescent="0.25">
      <c r="A27" s="32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7"/>
      <c r="N27" s="36"/>
      <c r="O27"/>
      <c r="P27"/>
      <c r="Q27"/>
    </row>
    <row r="28" spans="1:17" x14ac:dyDescent="0.25">
      <c r="A28" s="30" t="s">
        <v>3</v>
      </c>
      <c r="B28" s="34" t="s">
        <v>161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7"/>
      <c r="N28" s="36"/>
      <c r="O28"/>
      <c r="P28"/>
      <c r="Q28"/>
    </row>
    <row r="29" spans="1:17" ht="15.75" thickBot="1" x14ac:dyDescent="0.3">
      <c r="A29" s="42">
        <f>INDEX('Point Grid'!$C$8:$I$52,MATCH($A$1,'Point Grid'!$A$8:$A$52,0),MATCH(A28,'Point Grid'!$C$7:$I$7,0))</f>
        <v>1</v>
      </c>
      <c r="B29" s="34" t="s">
        <v>162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7"/>
      <c r="N29" s="36"/>
      <c r="O29"/>
      <c r="P29"/>
      <c r="Q29"/>
    </row>
    <row r="30" spans="1:17" ht="15.75" thickBot="1" x14ac:dyDescent="0.3">
      <c r="A30" s="5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7"/>
      <c r="N30" s="36"/>
      <c r="O30"/>
      <c r="P30"/>
      <c r="Q30"/>
    </row>
    <row r="31" spans="1:17" x14ac:dyDescent="0.25">
      <c r="A31" s="32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7"/>
      <c r="N31" s="36"/>
      <c r="O31"/>
      <c r="P31"/>
      <c r="Q31"/>
    </row>
    <row r="32" spans="1:17" ht="15.75" thickBot="1" x14ac:dyDescent="0.3">
      <c r="A32" s="33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9"/>
      <c r="N32" s="36"/>
      <c r="O32"/>
      <c r="P32"/>
      <c r="Q32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/>
      <c r="P33"/>
      <c r="Q33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/>
      <c r="P34"/>
      <c r="Q34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/>
      <c r="P35"/>
      <c r="Q35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/>
      <c r="P36"/>
      <c r="Q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/>
      <c r="P37"/>
      <c r="Q37"/>
    </row>
    <row r="38" spans="2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/>
      <c r="P38"/>
      <c r="Q38"/>
    </row>
    <row r="39" spans="2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/>
      <c r="P39"/>
      <c r="Q39"/>
    </row>
    <row r="40" spans="2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/>
      <c r="P40"/>
      <c r="Q40"/>
    </row>
    <row r="41" spans="2:17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/>
      <c r="P41"/>
      <c r="Q41"/>
    </row>
    <row r="42" spans="2:17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/>
      <c r="P42"/>
      <c r="Q42"/>
    </row>
    <row r="43" spans="2:17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/>
      <c r="P43"/>
      <c r="Q43"/>
    </row>
    <row r="44" spans="2:17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/>
      <c r="P44"/>
      <c r="Q44"/>
    </row>
    <row r="45" spans="2:17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/>
      <c r="P45"/>
      <c r="Q45"/>
    </row>
    <row r="46" spans="2:17" x14ac:dyDescent="0.25">
      <c r="O46"/>
      <c r="P46"/>
      <c r="Q46"/>
    </row>
    <row r="47" spans="2:17" x14ac:dyDescent="0.25">
      <c r="O47"/>
      <c r="P47"/>
      <c r="Q47"/>
    </row>
    <row r="48" spans="2:17" x14ac:dyDescent="0.25">
      <c r="O48"/>
      <c r="P48"/>
      <c r="Q48"/>
    </row>
  </sheetData>
  <mergeCells count="1">
    <mergeCell ref="L1:M1"/>
  </mergeCells>
  <conditionalFormatting sqref="B1">
    <cfRule type="cellIs" dxfId="41" priority="1" operator="equal">
      <formula>"Incomplete"</formula>
    </cfRule>
    <cfRule type="cellIs" dxfId="40" priority="2" operator="equal">
      <formula>"Flag for Review"</formula>
    </cfRule>
    <cfRule type="cellIs" dxfId="3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77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20" x14ac:dyDescent="0.25">
      <c r="A1" s="7">
        <v>14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</row>
    <row r="2" spans="1:20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20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20" x14ac:dyDescent="0.25">
      <c r="A4" s="42">
        <f>INDEX('Point Grid'!B:B,MATCH(A1,'Point Grid'!A:A,0))</f>
        <v>5</v>
      </c>
      <c r="B4" s="23" t="s">
        <v>175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20" x14ac:dyDescent="0.25">
      <c r="A5" s="9"/>
      <c r="B5" s="23" t="s">
        <v>176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20" x14ac:dyDescent="0.25">
      <c r="A6" s="9"/>
      <c r="B6" s="23" t="s">
        <v>177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20" x14ac:dyDescent="0.25">
      <c r="A7" s="9"/>
      <c r="B7" s="34" t="s">
        <v>178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20" x14ac:dyDescent="0.25">
      <c r="A8" s="9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20" x14ac:dyDescent="0.25">
      <c r="A9" s="9"/>
      <c r="B9" s="80" t="s">
        <v>163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20" x14ac:dyDescent="0.25">
      <c r="A10" s="9"/>
      <c r="B10" s="80" t="s">
        <v>164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20" x14ac:dyDescent="0.25">
      <c r="A11" s="9"/>
      <c r="B11" s="87" t="s">
        <v>165</v>
      </c>
      <c r="C11" s="85">
        <v>2010</v>
      </c>
      <c r="D11" s="85">
        <v>2011</v>
      </c>
      <c r="E11" s="85">
        <v>2012</v>
      </c>
      <c r="F11" s="85">
        <v>2013</v>
      </c>
      <c r="G11" s="86">
        <v>2014</v>
      </c>
      <c r="H11" s="34"/>
      <c r="I11" s="34"/>
      <c r="J11" s="34"/>
      <c r="K11" s="34"/>
      <c r="L11" s="34"/>
      <c r="M11" s="37"/>
      <c r="N11" s="36"/>
      <c r="O11" s="36"/>
      <c r="P11" s="36"/>
      <c r="Q11" s="36"/>
      <c r="S11" s="77"/>
      <c r="T11" s="77"/>
    </row>
    <row r="12" spans="1:20" x14ac:dyDescent="0.25">
      <c r="A12" s="9"/>
      <c r="B12" s="88">
        <v>2010</v>
      </c>
      <c r="C12" s="81">
        <v>400</v>
      </c>
      <c r="D12" s="81">
        <v>600</v>
      </c>
      <c r="E12" s="81">
        <v>800</v>
      </c>
      <c r="F12" s="81">
        <v>1000</v>
      </c>
      <c r="G12" s="82">
        <v>1200</v>
      </c>
      <c r="H12" s="34"/>
      <c r="I12" s="34"/>
      <c r="J12" s="34"/>
      <c r="K12" s="34"/>
      <c r="L12" s="34"/>
      <c r="M12" s="37"/>
      <c r="N12" s="36"/>
      <c r="O12" s="36"/>
      <c r="P12" s="36"/>
      <c r="Q12" s="36"/>
      <c r="S12" s="77"/>
      <c r="T12" s="77"/>
    </row>
    <row r="13" spans="1:20" x14ac:dyDescent="0.25">
      <c r="A13" s="9"/>
      <c r="B13" s="88">
        <v>2011</v>
      </c>
      <c r="C13" s="81" t="s">
        <v>166</v>
      </c>
      <c r="D13" s="81">
        <v>500</v>
      </c>
      <c r="E13" s="81">
        <v>700</v>
      </c>
      <c r="F13" s="81">
        <v>1000</v>
      </c>
      <c r="G13" s="82">
        <v>1400</v>
      </c>
      <c r="H13" s="34"/>
      <c r="I13" s="34"/>
      <c r="J13" s="34"/>
      <c r="K13" s="34"/>
      <c r="L13" s="34"/>
      <c r="M13" s="37"/>
      <c r="N13" s="36"/>
      <c r="O13" s="36"/>
      <c r="P13" s="36"/>
      <c r="Q13" s="36"/>
      <c r="S13" s="77"/>
      <c r="T13" s="77"/>
    </row>
    <row r="14" spans="1:20" x14ac:dyDescent="0.25">
      <c r="A14" s="9"/>
      <c r="B14" s="88">
        <v>2012</v>
      </c>
      <c r="C14" s="81" t="s">
        <v>166</v>
      </c>
      <c r="D14" s="81" t="s">
        <v>166</v>
      </c>
      <c r="E14" s="81">
        <v>800</v>
      </c>
      <c r="F14" s="81">
        <v>1500</v>
      </c>
      <c r="G14" s="82">
        <v>2200</v>
      </c>
      <c r="H14" s="34"/>
      <c r="I14" s="34"/>
      <c r="J14" s="34"/>
      <c r="K14" s="34"/>
      <c r="L14" s="34"/>
      <c r="M14" s="37"/>
      <c r="N14" s="36"/>
      <c r="O14" s="36"/>
      <c r="P14" s="36"/>
      <c r="Q14" s="36"/>
      <c r="S14" s="77"/>
      <c r="T14" s="77"/>
    </row>
    <row r="15" spans="1:20" x14ac:dyDescent="0.25">
      <c r="A15" s="9"/>
      <c r="B15" s="88">
        <v>2013</v>
      </c>
      <c r="C15" s="81" t="s">
        <v>166</v>
      </c>
      <c r="D15" s="81" t="s">
        <v>166</v>
      </c>
      <c r="E15" s="81" t="s">
        <v>166</v>
      </c>
      <c r="F15" s="81">
        <v>1100</v>
      </c>
      <c r="G15" s="82">
        <v>2000</v>
      </c>
      <c r="H15" s="34"/>
      <c r="I15" s="34"/>
      <c r="J15" s="34"/>
      <c r="K15" s="34"/>
      <c r="L15" s="34"/>
      <c r="M15" s="37"/>
      <c r="N15" s="36"/>
      <c r="O15" s="36"/>
      <c r="P15" s="36"/>
      <c r="Q15" s="36"/>
      <c r="T15" s="77"/>
    </row>
    <row r="16" spans="1:20" x14ac:dyDescent="0.25">
      <c r="A16" s="9"/>
      <c r="B16" s="89">
        <v>2014</v>
      </c>
      <c r="C16" s="83" t="s">
        <v>166</v>
      </c>
      <c r="D16" s="83" t="s">
        <v>166</v>
      </c>
      <c r="E16" s="83" t="s">
        <v>166</v>
      </c>
      <c r="F16" s="83" t="s">
        <v>166</v>
      </c>
      <c r="G16" s="84">
        <v>1400</v>
      </c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20" x14ac:dyDescent="0.25">
      <c r="A17" s="9"/>
      <c r="B17" s="90"/>
      <c r="C17" s="81"/>
      <c r="D17" s="81"/>
      <c r="E17" s="81"/>
      <c r="F17" s="81"/>
      <c r="G17" s="81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20" x14ac:dyDescent="0.25">
      <c r="A18" s="9"/>
      <c r="B18" s="80" t="s">
        <v>167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20" x14ac:dyDescent="0.25">
      <c r="A19" s="9"/>
      <c r="B19" s="80" t="s">
        <v>168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20" x14ac:dyDescent="0.25">
      <c r="A20" s="9"/>
      <c r="B20" s="87" t="s">
        <v>165</v>
      </c>
      <c r="C20" s="85">
        <v>2010</v>
      </c>
      <c r="D20" s="85">
        <v>2011</v>
      </c>
      <c r="E20" s="85">
        <v>2012</v>
      </c>
      <c r="F20" s="85">
        <v>2013</v>
      </c>
      <c r="G20" s="86">
        <v>2014</v>
      </c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20" x14ac:dyDescent="0.25">
      <c r="A21" s="9"/>
      <c r="B21" s="88">
        <v>2010</v>
      </c>
      <c r="C21" s="81">
        <v>800</v>
      </c>
      <c r="D21" s="81">
        <v>900</v>
      </c>
      <c r="E21" s="81">
        <v>800</v>
      </c>
      <c r="F21" s="81">
        <v>600</v>
      </c>
      <c r="G21" s="82">
        <v>400</v>
      </c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20" x14ac:dyDescent="0.25">
      <c r="A22" s="32"/>
      <c r="B22" s="88">
        <v>2011</v>
      </c>
      <c r="C22" s="81" t="s">
        <v>166</v>
      </c>
      <c r="D22" s="81">
        <v>1100</v>
      </c>
      <c r="E22" s="81">
        <v>1100</v>
      </c>
      <c r="F22" s="81">
        <v>900</v>
      </c>
      <c r="G22" s="82">
        <v>600</v>
      </c>
      <c r="H22" s="34"/>
      <c r="I22" s="34"/>
      <c r="J22" s="34"/>
      <c r="K22" s="34"/>
      <c r="L22" s="34"/>
      <c r="M22" s="37"/>
      <c r="N22" s="36"/>
      <c r="O22" s="36"/>
      <c r="P22" s="36"/>
      <c r="Q22" s="61"/>
      <c r="R22" s="77"/>
    </row>
    <row r="23" spans="1:20" x14ac:dyDescent="0.25">
      <c r="A23" s="32"/>
      <c r="B23" s="88">
        <v>2012</v>
      </c>
      <c r="C23" s="81" t="s">
        <v>166</v>
      </c>
      <c r="D23" s="81" t="s">
        <v>166</v>
      </c>
      <c r="E23" s="81">
        <v>1000</v>
      </c>
      <c r="F23" s="81">
        <v>800</v>
      </c>
      <c r="G23" s="82">
        <v>300</v>
      </c>
      <c r="H23" s="34"/>
      <c r="I23" s="34"/>
      <c r="J23" s="34"/>
      <c r="K23" s="34"/>
      <c r="L23" s="34"/>
      <c r="M23" s="37"/>
      <c r="N23" s="36"/>
      <c r="O23" s="36"/>
      <c r="P23" s="36"/>
      <c r="Q23" s="36"/>
      <c r="R23" s="77"/>
    </row>
    <row r="24" spans="1:20" x14ac:dyDescent="0.25">
      <c r="A24" s="32"/>
      <c r="B24" s="88">
        <v>2013</v>
      </c>
      <c r="C24" s="81" t="s">
        <v>166</v>
      </c>
      <c r="D24" s="81" t="s">
        <v>166</v>
      </c>
      <c r="E24" s="81" t="s">
        <v>166</v>
      </c>
      <c r="F24" s="81">
        <v>1600</v>
      </c>
      <c r="G24" s="82">
        <v>700</v>
      </c>
      <c r="H24" s="34"/>
      <c r="I24" s="34"/>
      <c r="J24" s="34"/>
      <c r="K24" s="34"/>
      <c r="L24" s="34"/>
      <c r="M24" s="37"/>
      <c r="N24" s="36"/>
      <c r="O24" s="36"/>
      <c r="P24" s="36"/>
      <c r="Q24" s="36"/>
      <c r="S24" s="77"/>
    </row>
    <row r="25" spans="1:20" x14ac:dyDescent="0.25">
      <c r="A25" s="32"/>
      <c r="B25" s="89">
        <v>2014</v>
      </c>
      <c r="C25" s="83" t="s">
        <v>166</v>
      </c>
      <c r="D25" s="83" t="s">
        <v>166</v>
      </c>
      <c r="E25" s="83" t="s">
        <v>166</v>
      </c>
      <c r="F25" s="83" t="s">
        <v>166</v>
      </c>
      <c r="G25" s="84">
        <v>1700</v>
      </c>
      <c r="H25" s="34"/>
      <c r="I25" s="34"/>
      <c r="J25" s="34"/>
      <c r="K25" s="34"/>
      <c r="L25" s="34"/>
      <c r="M25" s="37"/>
      <c r="N25" s="36"/>
      <c r="O25" s="36"/>
      <c r="P25" s="36"/>
      <c r="Q25" s="36"/>
      <c r="T25" s="77"/>
    </row>
    <row r="26" spans="1:20" x14ac:dyDescent="0.25">
      <c r="A26" s="32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20" x14ac:dyDescent="0.25">
      <c r="A27" s="32"/>
      <c r="B27" s="80" t="s">
        <v>169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20" x14ac:dyDescent="0.25">
      <c r="A28" s="32"/>
      <c r="B28" s="80" t="s">
        <v>170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7"/>
      <c r="N28" s="36"/>
      <c r="O28" s="36"/>
      <c r="P28" s="36"/>
      <c r="Q28" s="36"/>
    </row>
    <row r="29" spans="1:20" x14ac:dyDescent="0.25">
      <c r="A29" s="32"/>
      <c r="B29" s="87" t="s">
        <v>165</v>
      </c>
      <c r="C29" s="85">
        <v>2010</v>
      </c>
      <c r="D29" s="85">
        <v>2011</v>
      </c>
      <c r="E29" s="85">
        <v>2012</v>
      </c>
      <c r="F29" s="85">
        <v>2013</v>
      </c>
      <c r="G29" s="86">
        <v>2014</v>
      </c>
      <c r="H29" s="34"/>
      <c r="I29" s="34"/>
      <c r="J29" s="34"/>
      <c r="K29" s="34"/>
      <c r="L29" s="34"/>
      <c r="M29" s="37"/>
      <c r="N29" s="36"/>
      <c r="O29" s="36"/>
      <c r="P29" s="36"/>
      <c r="Q29" s="36"/>
    </row>
    <row r="30" spans="1:20" x14ac:dyDescent="0.25">
      <c r="A30" s="32"/>
      <c r="B30" s="88">
        <v>2010</v>
      </c>
      <c r="C30" s="81">
        <v>1400</v>
      </c>
      <c r="D30" s="81">
        <v>1800</v>
      </c>
      <c r="E30" s="81">
        <v>2000</v>
      </c>
      <c r="F30" s="81">
        <v>2100</v>
      </c>
      <c r="G30" s="82">
        <v>2100</v>
      </c>
      <c r="H30" s="34"/>
      <c r="I30" s="34"/>
      <c r="J30" s="34"/>
      <c r="K30" s="34"/>
      <c r="L30" s="34"/>
      <c r="M30" s="37"/>
      <c r="N30" s="36"/>
      <c r="O30" s="36"/>
      <c r="P30" s="61"/>
      <c r="Q30" s="61"/>
      <c r="R30" s="77"/>
      <c r="S30" s="77"/>
      <c r="T30" s="77"/>
    </row>
    <row r="31" spans="1:20" x14ac:dyDescent="0.25">
      <c r="A31" s="32"/>
      <c r="B31" s="88">
        <v>2011</v>
      </c>
      <c r="C31" s="81" t="s">
        <v>166</v>
      </c>
      <c r="D31" s="81">
        <v>1700</v>
      </c>
      <c r="E31" s="81">
        <v>2000</v>
      </c>
      <c r="F31" s="81">
        <v>2200</v>
      </c>
      <c r="G31" s="82">
        <v>2300</v>
      </c>
      <c r="H31" s="34"/>
      <c r="I31" s="34"/>
      <c r="J31" s="34"/>
      <c r="K31" s="34"/>
      <c r="L31" s="34"/>
      <c r="M31" s="37"/>
      <c r="N31" s="36"/>
      <c r="O31" s="36"/>
      <c r="P31" s="36"/>
      <c r="Q31" s="61"/>
      <c r="R31" s="77"/>
      <c r="S31" s="77"/>
      <c r="T31" s="77"/>
    </row>
    <row r="32" spans="1:20" x14ac:dyDescent="0.25">
      <c r="A32" s="32"/>
      <c r="B32" s="88">
        <v>2012</v>
      </c>
      <c r="C32" s="81" t="s">
        <v>166</v>
      </c>
      <c r="D32" s="81" t="s">
        <v>166</v>
      </c>
      <c r="E32" s="81">
        <v>2000</v>
      </c>
      <c r="F32" s="81">
        <v>2600</v>
      </c>
      <c r="G32" s="82">
        <v>2800</v>
      </c>
      <c r="H32" s="34"/>
      <c r="I32" s="34"/>
      <c r="J32" s="34"/>
      <c r="K32" s="34"/>
      <c r="L32" s="34"/>
      <c r="M32" s="37"/>
      <c r="N32" s="36"/>
      <c r="O32" s="36"/>
      <c r="P32" s="36"/>
      <c r="Q32" s="36"/>
      <c r="R32" s="77"/>
      <c r="S32" s="77"/>
      <c r="T32" s="77"/>
    </row>
    <row r="33" spans="1:20" x14ac:dyDescent="0.25">
      <c r="A33" s="32"/>
      <c r="B33" s="88">
        <v>2013</v>
      </c>
      <c r="C33" s="81" t="s">
        <v>166</v>
      </c>
      <c r="D33" s="81" t="s">
        <v>166</v>
      </c>
      <c r="E33" s="81" t="s">
        <v>166</v>
      </c>
      <c r="F33" s="81">
        <v>3000</v>
      </c>
      <c r="G33" s="82">
        <v>3100</v>
      </c>
      <c r="H33" s="34"/>
      <c r="I33" s="34"/>
      <c r="J33" s="34"/>
      <c r="K33" s="34"/>
      <c r="L33" s="34"/>
      <c r="M33" s="37"/>
      <c r="N33" s="36"/>
      <c r="O33" s="36"/>
      <c r="P33" s="36"/>
      <c r="Q33" s="36"/>
      <c r="S33" s="77"/>
      <c r="T33" s="77"/>
    </row>
    <row r="34" spans="1:20" x14ac:dyDescent="0.25">
      <c r="A34" s="32"/>
      <c r="B34" s="89">
        <v>2014</v>
      </c>
      <c r="C34" s="83" t="s">
        <v>166</v>
      </c>
      <c r="D34" s="83" t="s">
        <v>166</v>
      </c>
      <c r="E34" s="83" t="s">
        <v>166</v>
      </c>
      <c r="F34" s="83" t="s">
        <v>166</v>
      </c>
      <c r="G34" s="84">
        <v>3400</v>
      </c>
      <c r="H34" s="34"/>
      <c r="I34" s="34"/>
      <c r="J34" s="34"/>
      <c r="K34" s="34"/>
      <c r="L34" s="34"/>
      <c r="M34" s="37"/>
      <c r="N34" s="36"/>
      <c r="O34" s="36"/>
      <c r="P34" s="36"/>
      <c r="Q34" s="36"/>
      <c r="T34" s="77"/>
    </row>
    <row r="35" spans="1:20" x14ac:dyDescent="0.25">
      <c r="A35" s="32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7"/>
      <c r="N35" s="36"/>
      <c r="O35" s="36"/>
      <c r="P35" s="36"/>
      <c r="Q35" s="36"/>
    </row>
    <row r="36" spans="1:20" x14ac:dyDescent="0.25">
      <c r="A36" s="32"/>
      <c r="B36" s="80" t="s">
        <v>171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7"/>
      <c r="N36" s="36"/>
      <c r="O36" s="36"/>
      <c r="P36" s="36"/>
      <c r="Q36" s="36"/>
    </row>
    <row r="37" spans="1:20" x14ac:dyDescent="0.25">
      <c r="A37" s="32"/>
      <c r="B37" s="92"/>
      <c r="C37" s="64" t="s">
        <v>188</v>
      </c>
      <c r="D37" s="64"/>
      <c r="E37" s="34"/>
      <c r="F37" s="34"/>
      <c r="G37" s="34"/>
      <c r="H37" s="34"/>
      <c r="I37" s="34"/>
      <c r="J37" s="34"/>
      <c r="K37" s="34"/>
      <c r="L37" s="34"/>
      <c r="M37" s="37"/>
      <c r="N37" s="36"/>
      <c r="O37" s="36"/>
      <c r="P37" s="36"/>
      <c r="Q37" s="36"/>
    </row>
    <row r="38" spans="1:20" x14ac:dyDescent="0.25">
      <c r="A38" s="32"/>
      <c r="B38" s="89" t="s">
        <v>165</v>
      </c>
      <c r="C38" s="73" t="s">
        <v>187</v>
      </c>
      <c r="D38" s="73" t="s">
        <v>172</v>
      </c>
      <c r="E38" s="34"/>
      <c r="F38" s="34"/>
      <c r="G38" s="34"/>
      <c r="H38" s="34"/>
      <c r="I38" s="34"/>
      <c r="J38" s="34"/>
      <c r="K38" s="34"/>
      <c r="L38" s="34"/>
      <c r="M38" s="37"/>
      <c r="N38" s="36"/>
      <c r="O38" s="36"/>
      <c r="P38" s="36"/>
      <c r="Q38" s="36"/>
    </row>
    <row r="39" spans="1:20" x14ac:dyDescent="0.25">
      <c r="A39" s="32"/>
      <c r="B39" s="88">
        <v>2010</v>
      </c>
      <c r="C39" s="82">
        <v>5000</v>
      </c>
      <c r="D39" s="82">
        <v>1000</v>
      </c>
      <c r="E39" s="34"/>
      <c r="F39" s="34"/>
      <c r="G39" s="34"/>
      <c r="H39" s="34"/>
      <c r="I39" s="34"/>
      <c r="J39" s="34"/>
      <c r="K39" s="34"/>
      <c r="L39" s="34"/>
      <c r="M39" s="37"/>
      <c r="N39" s="36"/>
      <c r="O39" s="36"/>
      <c r="P39" s="61"/>
      <c r="Q39" s="61"/>
    </row>
    <row r="40" spans="1:20" x14ac:dyDescent="0.25">
      <c r="A40" s="32"/>
      <c r="B40" s="88">
        <v>2011</v>
      </c>
      <c r="C40" s="82">
        <v>5400</v>
      </c>
      <c r="D40" s="82">
        <v>1080</v>
      </c>
      <c r="E40" s="34"/>
      <c r="F40" s="34"/>
      <c r="G40" s="34"/>
      <c r="H40" s="34"/>
      <c r="I40" s="34"/>
      <c r="J40" s="34"/>
      <c r="K40" s="34"/>
      <c r="L40" s="34"/>
      <c r="M40" s="37"/>
      <c r="N40" s="36"/>
      <c r="O40" s="36"/>
      <c r="P40" s="61"/>
      <c r="Q40" s="61"/>
    </row>
    <row r="41" spans="1:20" x14ac:dyDescent="0.25">
      <c r="A41" s="32"/>
      <c r="B41" s="88">
        <v>2012</v>
      </c>
      <c r="C41" s="82">
        <v>6100</v>
      </c>
      <c r="D41" s="82">
        <v>1220</v>
      </c>
      <c r="E41" s="34"/>
      <c r="F41" s="34"/>
      <c r="G41" s="34"/>
      <c r="H41" s="34"/>
      <c r="I41" s="34"/>
      <c r="J41" s="34"/>
      <c r="K41" s="34"/>
      <c r="L41" s="34"/>
      <c r="M41" s="37"/>
      <c r="N41" s="36"/>
      <c r="O41" s="36"/>
      <c r="P41" s="61"/>
      <c r="Q41" s="61"/>
    </row>
    <row r="42" spans="1:20" x14ac:dyDescent="0.25">
      <c r="A42" s="32"/>
      <c r="B42" s="88">
        <v>2013</v>
      </c>
      <c r="C42" s="82">
        <v>6400</v>
      </c>
      <c r="D42" s="82">
        <v>1600</v>
      </c>
      <c r="E42" s="34"/>
      <c r="F42" s="34"/>
      <c r="G42" s="34"/>
      <c r="H42" s="34"/>
      <c r="I42" s="34"/>
      <c r="J42" s="34"/>
      <c r="K42" s="34"/>
      <c r="L42" s="34"/>
      <c r="M42" s="37"/>
      <c r="N42" s="36"/>
      <c r="O42" s="36"/>
      <c r="P42" s="61"/>
      <c r="Q42" s="61"/>
    </row>
    <row r="43" spans="1:20" x14ac:dyDescent="0.25">
      <c r="A43" s="32"/>
      <c r="B43" s="89">
        <v>2014</v>
      </c>
      <c r="C43" s="84">
        <v>6600</v>
      </c>
      <c r="D43" s="84">
        <v>1650</v>
      </c>
      <c r="E43" s="34"/>
      <c r="F43" s="34"/>
      <c r="G43" s="34"/>
      <c r="H43" s="34"/>
      <c r="I43" s="34"/>
      <c r="J43" s="34"/>
      <c r="K43" s="34"/>
      <c r="L43" s="34"/>
      <c r="M43" s="37"/>
      <c r="N43" s="36"/>
      <c r="O43" s="36"/>
      <c r="P43" s="61"/>
      <c r="Q43" s="61"/>
    </row>
    <row r="44" spans="1:20" x14ac:dyDescent="0.25">
      <c r="A44" s="32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7"/>
      <c r="N44" s="36"/>
      <c r="O44" s="36"/>
      <c r="P44" s="36"/>
      <c r="Q44" s="36"/>
    </row>
    <row r="45" spans="1:20" x14ac:dyDescent="0.25">
      <c r="A45" s="32"/>
      <c r="B45" s="80" t="s">
        <v>173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7"/>
      <c r="N45" s="36"/>
      <c r="O45" s="36"/>
      <c r="P45" s="36"/>
      <c r="Q45" s="36"/>
    </row>
    <row r="46" spans="1:20" x14ac:dyDescent="0.25">
      <c r="A46" s="32"/>
      <c r="B46" s="87" t="s">
        <v>165</v>
      </c>
      <c r="C46" s="85">
        <v>2010</v>
      </c>
      <c r="D46" s="85">
        <v>2011</v>
      </c>
      <c r="E46" s="85">
        <v>2012</v>
      </c>
      <c r="F46" s="85">
        <v>2013</v>
      </c>
      <c r="G46" s="86">
        <v>2014</v>
      </c>
      <c r="H46" s="34"/>
      <c r="I46" s="34"/>
      <c r="J46" s="34"/>
      <c r="K46" s="34"/>
      <c r="L46" s="34"/>
      <c r="M46" s="37"/>
      <c r="N46" s="36"/>
      <c r="O46" s="36"/>
      <c r="P46" s="36"/>
      <c r="Q46" s="36"/>
    </row>
    <row r="47" spans="1:20" x14ac:dyDescent="0.25">
      <c r="A47" s="32"/>
      <c r="B47" s="88">
        <v>2010</v>
      </c>
      <c r="C47" s="93">
        <v>0.28000000000000003</v>
      </c>
      <c r="D47" s="93">
        <v>0.36</v>
      </c>
      <c r="E47" s="93">
        <v>0.4</v>
      </c>
      <c r="F47" s="93">
        <v>0.42</v>
      </c>
      <c r="G47" s="94">
        <v>0.42</v>
      </c>
      <c r="H47" s="34"/>
      <c r="I47" s="34"/>
      <c r="J47" s="34"/>
      <c r="K47" s="34"/>
      <c r="L47" s="34"/>
      <c r="M47" s="37"/>
      <c r="N47" s="36"/>
      <c r="O47" s="36"/>
      <c r="P47" s="78"/>
      <c r="Q47" s="78"/>
      <c r="R47" s="79"/>
      <c r="S47" s="79"/>
      <c r="T47" s="79"/>
    </row>
    <row r="48" spans="1:20" x14ac:dyDescent="0.25">
      <c r="A48" s="32"/>
      <c r="B48" s="88">
        <v>2011</v>
      </c>
      <c r="C48" s="93" t="s">
        <v>166</v>
      </c>
      <c r="D48" s="93">
        <v>0.315</v>
      </c>
      <c r="E48" s="93">
        <v>0.37</v>
      </c>
      <c r="F48" s="93">
        <v>0.40699999999999997</v>
      </c>
      <c r="G48" s="94">
        <v>0.42599999999999999</v>
      </c>
      <c r="H48" s="34"/>
      <c r="I48" s="34"/>
      <c r="J48" s="34"/>
      <c r="K48" s="34"/>
      <c r="L48" s="34"/>
      <c r="M48" s="37"/>
      <c r="N48" s="36"/>
      <c r="O48" s="36"/>
      <c r="P48" s="36"/>
      <c r="Q48" s="78"/>
      <c r="R48" s="79"/>
      <c r="S48" s="79"/>
      <c r="T48" s="79"/>
    </row>
    <row r="49" spans="1:20" x14ac:dyDescent="0.25">
      <c r="A49" s="32"/>
      <c r="B49" s="88">
        <v>2012</v>
      </c>
      <c r="C49" s="93" t="s">
        <v>166</v>
      </c>
      <c r="D49" s="93" t="s">
        <v>166</v>
      </c>
      <c r="E49" s="93">
        <v>0.32800000000000001</v>
      </c>
      <c r="F49" s="93">
        <v>0.42599999999999999</v>
      </c>
      <c r="G49" s="94">
        <v>0.45900000000000002</v>
      </c>
      <c r="H49" s="34"/>
      <c r="I49" s="34"/>
      <c r="J49" s="34"/>
      <c r="K49" s="34"/>
      <c r="L49" s="34"/>
      <c r="M49" s="37"/>
      <c r="N49" s="36"/>
      <c r="O49" s="36"/>
      <c r="P49" s="36"/>
      <c r="Q49" s="36"/>
      <c r="R49" s="79"/>
      <c r="S49" s="79"/>
      <c r="T49" s="79"/>
    </row>
    <row r="50" spans="1:20" x14ac:dyDescent="0.25">
      <c r="A50" s="32"/>
      <c r="B50" s="88">
        <v>2013</v>
      </c>
      <c r="C50" s="93" t="s">
        <v>166</v>
      </c>
      <c r="D50" s="93" t="s">
        <v>166</v>
      </c>
      <c r="E50" s="93" t="s">
        <v>166</v>
      </c>
      <c r="F50" s="93">
        <v>0.42899999999999999</v>
      </c>
      <c r="G50" s="94">
        <v>0.48399999999999999</v>
      </c>
      <c r="H50" s="34"/>
      <c r="I50" s="34"/>
      <c r="J50" s="34"/>
      <c r="K50" s="34"/>
      <c r="L50" s="34"/>
      <c r="M50" s="37"/>
      <c r="N50" s="36"/>
      <c r="O50" s="36"/>
      <c r="P50" s="36"/>
      <c r="Q50" s="36"/>
      <c r="S50" s="79"/>
      <c r="T50" s="79"/>
    </row>
    <row r="51" spans="1:20" x14ac:dyDescent="0.25">
      <c r="A51" s="32"/>
      <c r="B51" s="89">
        <v>2014</v>
      </c>
      <c r="C51" s="95" t="s">
        <v>166</v>
      </c>
      <c r="D51" s="95" t="s">
        <v>166</v>
      </c>
      <c r="E51" s="95" t="s">
        <v>166</v>
      </c>
      <c r="F51" s="95" t="s">
        <v>166</v>
      </c>
      <c r="G51" s="96">
        <v>0.51500000000000001</v>
      </c>
      <c r="H51" s="34"/>
      <c r="I51" s="34"/>
      <c r="J51" s="34"/>
      <c r="K51" s="34"/>
      <c r="L51" s="34"/>
      <c r="M51" s="37"/>
      <c r="N51" s="36"/>
      <c r="O51" s="36"/>
      <c r="P51" s="36"/>
      <c r="Q51" s="36"/>
      <c r="T51" s="79"/>
    </row>
    <row r="52" spans="1:20" x14ac:dyDescent="0.25">
      <c r="A52" s="32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7"/>
      <c r="N52" s="36"/>
      <c r="O52" s="36"/>
      <c r="P52" s="36"/>
      <c r="Q52" s="36"/>
    </row>
    <row r="53" spans="1:20" x14ac:dyDescent="0.25">
      <c r="A53" s="32"/>
      <c r="B53" s="80" t="s">
        <v>174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7"/>
      <c r="N53" s="36"/>
      <c r="O53" s="36"/>
      <c r="P53" s="36"/>
      <c r="Q53" s="36"/>
    </row>
    <row r="54" spans="1:20" x14ac:dyDescent="0.25">
      <c r="A54" s="32"/>
      <c r="B54" s="87" t="s">
        <v>165</v>
      </c>
      <c r="C54" s="85">
        <v>2010</v>
      </c>
      <c r="D54" s="85">
        <v>2011</v>
      </c>
      <c r="E54" s="85">
        <v>2012</v>
      </c>
      <c r="F54" s="85">
        <v>2013</v>
      </c>
      <c r="G54" s="86">
        <v>2014</v>
      </c>
      <c r="H54" s="34"/>
      <c r="I54" s="34"/>
      <c r="J54" s="34"/>
      <c r="K54" s="34"/>
      <c r="L54" s="34"/>
      <c r="M54" s="37"/>
      <c r="N54" s="36"/>
      <c r="O54" s="36"/>
      <c r="P54" s="36"/>
      <c r="Q54" s="36"/>
    </row>
    <row r="55" spans="1:20" x14ac:dyDescent="0.25">
      <c r="A55" s="32"/>
      <c r="B55" s="88">
        <v>2010</v>
      </c>
      <c r="C55" s="97">
        <v>35</v>
      </c>
      <c r="D55" s="97">
        <v>30</v>
      </c>
      <c r="E55" s="97">
        <v>25</v>
      </c>
      <c r="F55" s="97">
        <v>22</v>
      </c>
      <c r="G55" s="98">
        <v>20.83</v>
      </c>
      <c r="H55" s="34"/>
      <c r="I55" s="34"/>
      <c r="J55" s="34"/>
      <c r="K55" s="34"/>
      <c r="L55" s="34"/>
      <c r="M55" s="37"/>
      <c r="N55" s="36"/>
      <c r="O55" s="36"/>
      <c r="P55" s="36"/>
      <c r="Q55" s="36"/>
    </row>
    <row r="56" spans="1:20" x14ac:dyDescent="0.25">
      <c r="A56" s="32"/>
      <c r="B56" s="88">
        <v>2011</v>
      </c>
      <c r="C56" s="97" t="s">
        <v>166</v>
      </c>
      <c r="D56" s="97">
        <v>34</v>
      </c>
      <c r="E56" s="97">
        <v>34.29</v>
      </c>
      <c r="F56" s="97">
        <v>28</v>
      </c>
      <c r="G56" s="98">
        <v>22.14</v>
      </c>
      <c r="H56" s="34"/>
      <c r="I56" s="34"/>
      <c r="J56" s="34"/>
      <c r="K56" s="34"/>
      <c r="L56" s="34"/>
      <c r="M56" s="37"/>
      <c r="N56" s="36"/>
      <c r="O56" s="36"/>
      <c r="P56" s="36"/>
      <c r="Q56" s="36"/>
    </row>
    <row r="57" spans="1:20" x14ac:dyDescent="0.25">
      <c r="A57" s="32"/>
      <c r="B57" s="88">
        <v>2012</v>
      </c>
      <c r="C57" s="97" t="s">
        <v>166</v>
      </c>
      <c r="D57" s="97" t="s">
        <v>166</v>
      </c>
      <c r="E57" s="97">
        <v>22.5</v>
      </c>
      <c r="F57" s="97">
        <v>25.33</v>
      </c>
      <c r="G57" s="98">
        <v>20</v>
      </c>
      <c r="H57" s="34"/>
      <c r="I57" s="34"/>
      <c r="J57" s="34"/>
      <c r="K57" s="34"/>
      <c r="L57" s="34"/>
      <c r="M57" s="37"/>
      <c r="N57" s="36"/>
      <c r="O57" s="36"/>
      <c r="P57" s="36"/>
      <c r="Q57" s="36"/>
    </row>
    <row r="58" spans="1:20" x14ac:dyDescent="0.25">
      <c r="A58" s="32"/>
      <c r="B58" s="88">
        <v>2013</v>
      </c>
      <c r="C58" s="97" t="s">
        <v>166</v>
      </c>
      <c r="D58" s="97" t="s">
        <v>166</v>
      </c>
      <c r="E58" s="97" t="s">
        <v>166</v>
      </c>
      <c r="F58" s="97">
        <v>19.29</v>
      </c>
      <c r="G58" s="98">
        <v>22</v>
      </c>
      <c r="H58" s="34"/>
      <c r="I58" s="34"/>
      <c r="J58" s="34"/>
      <c r="K58" s="34"/>
      <c r="L58" s="34"/>
      <c r="M58" s="37"/>
      <c r="N58" s="36"/>
      <c r="O58" s="36"/>
      <c r="P58" s="36"/>
      <c r="Q58" s="36"/>
    </row>
    <row r="59" spans="1:20" x14ac:dyDescent="0.25">
      <c r="A59" s="32"/>
      <c r="B59" s="89">
        <v>2014</v>
      </c>
      <c r="C59" s="99" t="s">
        <v>166</v>
      </c>
      <c r="D59" s="99" t="s">
        <v>166</v>
      </c>
      <c r="E59" s="99" t="s">
        <v>166</v>
      </c>
      <c r="F59" s="99" t="s">
        <v>166</v>
      </c>
      <c r="G59" s="100">
        <v>14.29</v>
      </c>
      <c r="H59" s="34"/>
      <c r="I59" s="34"/>
      <c r="J59" s="34"/>
      <c r="K59" s="34"/>
      <c r="L59" s="34"/>
      <c r="M59" s="37"/>
      <c r="N59" s="36"/>
      <c r="O59" s="36"/>
      <c r="P59" s="36"/>
      <c r="Q59" s="36"/>
    </row>
    <row r="60" spans="1:20" x14ac:dyDescent="0.25">
      <c r="A60" s="32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7"/>
      <c r="N60" s="36"/>
      <c r="O60" s="36"/>
      <c r="P60" s="36"/>
      <c r="Q60" s="36"/>
    </row>
    <row r="61" spans="1:20" x14ac:dyDescent="0.25">
      <c r="A61" s="30" t="s">
        <v>2</v>
      </c>
      <c r="B61" s="34" t="s">
        <v>179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7"/>
      <c r="N61" s="36"/>
      <c r="O61" s="36"/>
      <c r="P61" s="36"/>
      <c r="Q61" s="36"/>
    </row>
    <row r="62" spans="1:20" ht="15.75" thickBot="1" x14ac:dyDescent="0.3">
      <c r="A62" s="42">
        <f>INDEX('Point Grid'!$C$8:$I$52,MATCH($A$1,'Point Grid'!$A$8:$A$52,0),MATCH(A61,'Point Grid'!$C$7:$I$7,0))</f>
        <v>1</v>
      </c>
      <c r="B62" s="34" t="s">
        <v>180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7"/>
      <c r="N62" s="36"/>
      <c r="O62" s="36"/>
      <c r="P62" s="36"/>
      <c r="Q62" s="36"/>
    </row>
    <row r="63" spans="1:20" ht="15.75" thickBot="1" x14ac:dyDescent="0.3">
      <c r="A63" s="5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7"/>
      <c r="N63" s="36"/>
      <c r="O63" s="36"/>
      <c r="P63" s="36"/>
      <c r="Q63" s="36"/>
    </row>
    <row r="64" spans="1:20" x14ac:dyDescent="0.25">
      <c r="A64" s="32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7"/>
      <c r="N64" s="36"/>
      <c r="O64" s="36"/>
      <c r="P64" s="36"/>
      <c r="Q64" s="36"/>
    </row>
    <row r="65" spans="1:17" x14ac:dyDescent="0.25">
      <c r="A65" s="30" t="s">
        <v>3</v>
      </c>
      <c r="B65" s="34" t="s">
        <v>181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7"/>
      <c r="N65" s="36"/>
      <c r="O65" s="36"/>
      <c r="P65" s="36"/>
      <c r="Q65" s="36"/>
    </row>
    <row r="66" spans="1:17" ht="15.75" thickBot="1" x14ac:dyDescent="0.3">
      <c r="A66" s="42">
        <f>INDEX('Point Grid'!$C$8:$I$52,MATCH($A$1,'Point Grid'!$A$8:$A$52,0),MATCH(A65,'Point Grid'!$C$7:$I$7,0))</f>
        <v>2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7"/>
      <c r="N66" s="36"/>
      <c r="O66" s="36"/>
      <c r="P66" s="36"/>
      <c r="Q66" s="36"/>
    </row>
    <row r="67" spans="1:17" ht="15.75" thickBot="1" x14ac:dyDescent="0.3">
      <c r="A67" s="5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7"/>
      <c r="N67" s="36"/>
      <c r="O67" s="36"/>
      <c r="P67" s="36"/>
      <c r="Q67" s="36"/>
    </row>
    <row r="68" spans="1:17" x14ac:dyDescent="0.25">
      <c r="A68" s="32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7"/>
      <c r="N68" s="36"/>
      <c r="O68" s="36"/>
      <c r="P68" s="36"/>
      <c r="Q68" s="36"/>
    </row>
    <row r="69" spans="1:17" x14ac:dyDescent="0.25">
      <c r="A69" s="30" t="s">
        <v>4</v>
      </c>
      <c r="B69" s="34" t="s">
        <v>182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7"/>
    </row>
    <row r="70" spans="1:17" ht="15.75" thickBot="1" x14ac:dyDescent="0.3">
      <c r="A70" s="42">
        <f>INDEX('Point Grid'!$C$8:$I$52,MATCH($A$1,'Point Grid'!$A$8:$A$52,0),MATCH(A69,'Point Grid'!$C$7:$I$7,0))</f>
        <v>0.5</v>
      </c>
      <c r="B70" s="34" t="s">
        <v>183</v>
      </c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7"/>
    </row>
    <row r="71" spans="1:17" ht="15.75" thickBot="1" x14ac:dyDescent="0.3">
      <c r="A71" s="5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7"/>
    </row>
    <row r="72" spans="1:17" x14ac:dyDescent="0.25">
      <c r="A72" s="32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7"/>
    </row>
    <row r="73" spans="1:17" x14ac:dyDescent="0.25">
      <c r="A73" s="30" t="s">
        <v>5</v>
      </c>
      <c r="B73" s="34" t="s">
        <v>184</v>
      </c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7"/>
    </row>
    <row r="74" spans="1:17" ht="15.75" thickBot="1" x14ac:dyDescent="0.3">
      <c r="A74" s="42">
        <f>INDEX('Point Grid'!$C$8:$I$52,MATCH($A$1,'Point Grid'!$A$8:$A$52,0),MATCH(A73,'Point Grid'!$C$7:$I$7,0))</f>
        <v>1.5</v>
      </c>
      <c r="B74" s="34" t="s">
        <v>185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7"/>
    </row>
    <row r="75" spans="1:17" ht="15.75" thickBot="1" x14ac:dyDescent="0.3">
      <c r="A75" s="5"/>
      <c r="B75" s="34" t="s">
        <v>186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7"/>
    </row>
    <row r="76" spans="1:17" x14ac:dyDescent="0.25">
      <c r="A76" s="32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7"/>
    </row>
    <row r="77" spans="1:17" ht="15.75" thickBot="1" x14ac:dyDescent="0.3">
      <c r="A77" s="33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9"/>
    </row>
  </sheetData>
  <mergeCells count="1">
    <mergeCell ref="L1:M1"/>
  </mergeCells>
  <conditionalFormatting sqref="B1">
    <cfRule type="cellIs" dxfId="38" priority="1" operator="equal">
      <formula>"Incomplete"</formula>
    </cfRule>
    <cfRule type="cellIs" dxfId="37" priority="2" operator="equal">
      <formula>"Flag for Review"</formula>
    </cfRule>
    <cfRule type="cellIs" dxfId="3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Q73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15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5.75</v>
      </c>
      <c r="B4" s="111" t="s">
        <v>189</v>
      </c>
      <c r="C4" s="112"/>
      <c r="D4" s="112"/>
      <c r="E4" s="112"/>
      <c r="F4" s="11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23" t="s">
        <v>190</v>
      </c>
      <c r="C6" s="23"/>
      <c r="D6" s="23"/>
      <c r="E6" s="23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x14ac:dyDescent="0.25">
      <c r="A7" s="9"/>
      <c r="B7" s="23" t="s">
        <v>191</v>
      </c>
      <c r="C7" s="23"/>
      <c r="D7" s="23"/>
      <c r="E7" s="23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x14ac:dyDescent="0.25">
      <c r="A8" s="9"/>
      <c r="B8" s="23"/>
      <c r="C8" s="23"/>
      <c r="D8" s="23"/>
      <c r="E8" s="23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9"/>
      <c r="B9" s="23" t="s">
        <v>192</v>
      </c>
      <c r="C9" s="23"/>
      <c r="D9" s="23"/>
      <c r="E9" s="23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9"/>
      <c r="B10" s="23" t="s">
        <v>193</v>
      </c>
      <c r="C10" s="23"/>
      <c r="D10" s="23"/>
      <c r="E10" s="23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9"/>
      <c r="B11" s="23" t="s">
        <v>194</v>
      </c>
      <c r="C11" s="23"/>
      <c r="D11" s="23"/>
      <c r="E11" s="23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9"/>
      <c r="B12" s="23"/>
      <c r="C12" s="23"/>
      <c r="D12" s="23"/>
      <c r="E12" s="23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9"/>
      <c r="B13" s="23" t="s">
        <v>195</v>
      </c>
      <c r="C13" s="23"/>
      <c r="D13" s="23"/>
      <c r="E13" s="23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9"/>
      <c r="B14" s="23" t="s">
        <v>196</v>
      </c>
      <c r="C14" s="23"/>
      <c r="D14" s="23"/>
      <c r="E14" s="23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x14ac:dyDescent="0.25">
      <c r="A15" s="9"/>
      <c r="B15" s="23" t="s">
        <v>197</v>
      </c>
      <c r="C15" s="23"/>
      <c r="D15" s="23"/>
      <c r="E15" s="23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9"/>
      <c r="B16" s="23" t="s">
        <v>198</v>
      </c>
      <c r="C16" s="23"/>
      <c r="D16" s="23"/>
      <c r="E16" s="23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9"/>
      <c r="B17" s="23"/>
      <c r="C17" s="23"/>
      <c r="D17" s="23"/>
      <c r="E17" s="23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9"/>
      <c r="B18" s="23" t="s">
        <v>199</v>
      </c>
      <c r="C18" s="23"/>
      <c r="D18" s="23"/>
      <c r="E18" s="23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x14ac:dyDescent="0.25">
      <c r="A19" s="9"/>
      <c r="B19" s="23" t="s">
        <v>200</v>
      </c>
      <c r="C19" s="23"/>
      <c r="D19" s="23"/>
      <c r="E19" s="23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x14ac:dyDescent="0.25">
      <c r="A20" s="9"/>
      <c r="B20" s="23"/>
      <c r="C20" s="23"/>
      <c r="D20" s="23"/>
      <c r="E20" s="23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9"/>
      <c r="B21" s="111" t="s">
        <v>201</v>
      </c>
      <c r="C21" s="112"/>
      <c r="D21" s="112"/>
      <c r="E21" s="112"/>
      <c r="F21" s="71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x14ac:dyDescent="0.25">
      <c r="A22" s="9"/>
      <c r="B22" s="23"/>
      <c r="C22" s="23"/>
      <c r="D22" s="23"/>
      <c r="E22" s="23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9"/>
      <c r="B23" s="23" t="s">
        <v>202</v>
      </c>
      <c r="C23" s="23"/>
      <c r="D23" s="23"/>
      <c r="E23" s="23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x14ac:dyDescent="0.25">
      <c r="A24" s="9"/>
      <c r="B24" s="23" t="s">
        <v>203</v>
      </c>
      <c r="C24" s="23"/>
      <c r="D24" s="23"/>
      <c r="E24" s="23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x14ac:dyDescent="0.25">
      <c r="A25" s="9"/>
      <c r="B25" s="23" t="s">
        <v>204</v>
      </c>
      <c r="C25" s="23"/>
      <c r="D25" s="23"/>
      <c r="E25" s="23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x14ac:dyDescent="0.25">
      <c r="A26" s="9"/>
      <c r="B26" s="23" t="s">
        <v>205</v>
      </c>
      <c r="C26" s="23"/>
      <c r="D26" s="23"/>
      <c r="E26" s="23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x14ac:dyDescent="0.25">
      <c r="A27" s="9"/>
      <c r="B27" s="23"/>
      <c r="C27" s="23"/>
      <c r="D27" s="23"/>
      <c r="E27" s="23"/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17" x14ac:dyDescent="0.25">
      <c r="A28" s="9"/>
      <c r="B28" s="23" t="s">
        <v>206</v>
      </c>
      <c r="C28" s="23"/>
      <c r="D28" s="23"/>
      <c r="E28" s="23"/>
      <c r="F28" s="34"/>
      <c r="G28" s="34"/>
      <c r="H28" s="34"/>
      <c r="I28" s="34"/>
      <c r="J28" s="34"/>
      <c r="K28" s="34"/>
      <c r="L28" s="34"/>
      <c r="M28" s="37"/>
      <c r="N28" s="36"/>
      <c r="O28" s="36"/>
      <c r="P28" s="36"/>
      <c r="Q28" s="36"/>
    </row>
    <row r="29" spans="1:17" x14ac:dyDescent="0.25">
      <c r="A29" s="9"/>
      <c r="B29" s="23" t="s">
        <v>207</v>
      </c>
      <c r="C29" s="23"/>
      <c r="D29" s="23"/>
      <c r="E29" s="23"/>
      <c r="F29" s="34"/>
      <c r="G29" s="34"/>
      <c r="H29" s="34"/>
      <c r="I29" s="34"/>
      <c r="J29" s="34"/>
      <c r="K29" s="34"/>
      <c r="L29" s="34"/>
      <c r="M29" s="37"/>
      <c r="N29" s="36"/>
      <c r="O29" s="36"/>
      <c r="P29" s="36"/>
      <c r="Q29" s="36"/>
    </row>
    <row r="30" spans="1:17" x14ac:dyDescent="0.25">
      <c r="A30" s="9"/>
      <c r="B30" s="23"/>
      <c r="C30" s="23"/>
      <c r="D30" s="23"/>
      <c r="E30" s="23"/>
      <c r="F30" s="34"/>
      <c r="G30" s="34"/>
      <c r="H30" s="34"/>
      <c r="I30" s="34"/>
      <c r="J30" s="34"/>
      <c r="K30" s="34"/>
      <c r="L30" s="34"/>
      <c r="M30" s="37"/>
      <c r="N30" s="36"/>
      <c r="O30" s="36"/>
      <c r="P30" s="36"/>
      <c r="Q30" s="36"/>
    </row>
    <row r="31" spans="1:17" x14ac:dyDescent="0.25">
      <c r="A31" s="9"/>
      <c r="B31" s="23" t="s">
        <v>208</v>
      </c>
      <c r="C31" s="23"/>
      <c r="D31" s="23"/>
      <c r="E31" s="23"/>
      <c r="F31" s="34"/>
      <c r="G31" s="34"/>
      <c r="H31" s="34"/>
      <c r="I31" s="34"/>
      <c r="J31" s="34"/>
      <c r="K31" s="34"/>
      <c r="L31" s="34"/>
      <c r="M31" s="37"/>
      <c r="N31" s="36"/>
      <c r="O31" s="36"/>
      <c r="P31" s="36"/>
      <c r="Q31" s="36"/>
    </row>
    <row r="32" spans="1:17" x14ac:dyDescent="0.25">
      <c r="A32" s="9"/>
      <c r="B32" s="23" t="s">
        <v>209</v>
      </c>
      <c r="C32" s="23"/>
      <c r="D32" s="23"/>
      <c r="E32" s="23"/>
      <c r="F32" s="34"/>
      <c r="G32" s="34"/>
      <c r="H32" s="34"/>
      <c r="I32" s="34"/>
      <c r="J32" s="34"/>
      <c r="K32" s="34"/>
      <c r="L32" s="34"/>
      <c r="M32" s="37"/>
      <c r="N32" s="36"/>
      <c r="O32" s="36"/>
      <c r="P32" s="36"/>
      <c r="Q32" s="36"/>
    </row>
    <row r="33" spans="1:17" x14ac:dyDescent="0.25">
      <c r="A33" s="9"/>
      <c r="B33" s="23" t="s">
        <v>210</v>
      </c>
      <c r="C33" s="23"/>
      <c r="D33" s="23"/>
      <c r="E33" s="23"/>
      <c r="F33" s="34"/>
      <c r="G33" s="34"/>
      <c r="H33" s="34"/>
      <c r="I33" s="34"/>
      <c r="J33" s="34"/>
      <c r="K33" s="34"/>
      <c r="L33" s="34"/>
      <c r="M33" s="37"/>
      <c r="N33" s="36"/>
      <c r="O33" s="36"/>
      <c r="P33" s="36"/>
      <c r="Q33" s="36"/>
    </row>
    <row r="34" spans="1:17" x14ac:dyDescent="0.25">
      <c r="A34" s="9"/>
      <c r="B34" s="23" t="s">
        <v>211</v>
      </c>
      <c r="C34" s="23"/>
      <c r="D34" s="23"/>
      <c r="E34" s="23"/>
      <c r="F34" s="34"/>
      <c r="G34" s="34"/>
      <c r="H34" s="34"/>
      <c r="I34" s="34"/>
      <c r="J34" s="34"/>
      <c r="K34" s="34"/>
      <c r="L34" s="34"/>
      <c r="M34" s="37"/>
      <c r="N34" s="36"/>
      <c r="O34" s="36"/>
      <c r="P34" s="36"/>
      <c r="Q34" s="36"/>
    </row>
    <row r="35" spans="1:17" x14ac:dyDescent="0.25">
      <c r="A35" s="9"/>
      <c r="B35" s="23"/>
      <c r="C35" s="23"/>
      <c r="D35" s="23"/>
      <c r="E35" s="23"/>
      <c r="F35" s="34"/>
      <c r="G35" s="34"/>
      <c r="H35" s="34"/>
      <c r="I35" s="34"/>
      <c r="J35" s="34"/>
      <c r="K35" s="34"/>
      <c r="L35" s="34"/>
      <c r="M35" s="37"/>
      <c r="N35" s="36"/>
      <c r="O35" s="36"/>
      <c r="P35" s="36"/>
      <c r="Q35" s="36"/>
    </row>
    <row r="36" spans="1:17" x14ac:dyDescent="0.25">
      <c r="A36" s="9"/>
      <c r="B36" s="23" t="s">
        <v>212</v>
      </c>
      <c r="C36" s="23"/>
      <c r="D36" s="23"/>
      <c r="E36" s="23"/>
      <c r="F36" s="34"/>
      <c r="G36" s="34"/>
      <c r="H36" s="34"/>
      <c r="I36" s="34"/>
      <c r="J36" s="34"/>
      <c r="K36" s="34"/>
      <c r="L36" s="34"/>
      <c r="M36" s="37"/>
      <c r="N36" s="36"/>
      <c r="O36" s="36"/>
      <c r="P36" s="36"/>
      <c r="Q36" s="36"/>
    </row>
    <row r="37" spans="1:17" x14ac:dyDescent="0.25">
      <c r="A37" s="9"/>
      <c r="B37" s="23" t="s">
        <v>213</v>
      </c>
      <c r="C37" s="23"/>
      <c r="D37" s="23"/>
      <c r="E37" s="23"/>
      <c r="F37" s="34"/>
      <c r="G37" s="34"/>
      <c r="H37" s="34"/>
      <c r="I37" s="34"/>
      <c r="J37" s="34"/>
      <c r="K37" s="34"/>
      <c r="L37" s="34"/>
      <c r="M37" s="37"/>
      <c r="N37" s="36"/>
      <c r="O37" s="36"/>
      <c r="P37" s="36"/>
      <c r="Q37" s="36"/>
    </row>
    <row r="38" spans="1:17" x14ac:dyDescent="0.25">
      <c r="A38" s="9"/>
      <c r="B38" s="23" t="s">
        <v>214</v>
      </c>
      <c r="C38" s="23"/>
      <c r="D38" s="23"/>
      <c r="E38" s="23"/>
      <c r="F38" s="34"/>
      <c r="G38" s="34"/>
      <c r="H38" s="34"/>
      <c r="I38" s="34"/>
      <c r="J38" s="34"/>
      <c r="K38" s="34"/>
      <c r="L38" s="34"/>
      <c r="M38" s="37"/>
      <c r="N38" s="36"/>
      <c r="O38" s="36"/>
      <c r="P38" s="36"/>
      <c r="Q38" s="36"/>
    </row>
    <row r="39" spans="1:17" x14ac:dyDescent="0.25">
      <c r="A39" s="9"/>
      <c r="B39" s="23" t="s">
        <v>215</v>
      </c>
      <c r="C39" s="23"/>
      <c r="D39" s="23"/>
      <c r="E39" s="23"/>
      <c r="F39" s="34"/>
      <c r="G39" s="34"/>
      <c r="H39" s="34"/>
      <c r="I39" s="34"/>
      <c r="J39" s="34"/>
      <c r="K39" s="34"/>
      <c r="L39" s="34"/>
      <c r="M39" s="37"/>
      <c r="N39" s="36"/>
      <c r="O39" s="36"/>
      <c r="P39" s="36"/>
      <c r="Q39" s="36"/>
    </row>
    <row r="40" spans="1:17" x14ac:dyDescent="0.25">
      <c r="A40" s="9"/>
      <c r="B40" s="23"/>
      <c r="C40" s="23"/>
      <c r="D40" s="23"/>
      <c r="E40" s="23"/>
      <c r="F40" s="34"/>
      <c r="G40" s="34"/>
      <c r="H40" s="34"/>
      <c r="I40" s="34"/>
      <c r="J40" s="34"/>
      <c r="K40" s="34"/>
      <c r="L40" s="34"/>
      <c r="M40" s="37"/>
      <c r="N40" s="36"/>
      <c r="O40" s="36"/>
      <c r="P40" s="36"/>
      <c r="Q40" s="36"/>
    </row>
    <row r="41" spans="1:17" x14ac:dyDescent="0.25">
      <c r="A41" s="9"/>
      <c r="B41" s="111" t="s">
        <v>216</v>
      </c>
      <c r="C41" s="112"/>
      <c r="D41" s="112"/>
      <c r="E41" s="112"/>
      <c r="F41" s="71"/>
      <c r="G41" s="34"/>
      <c r="H41" s="34"/>
      <c r="I41" s="34"/>
      <c r="J41" s="34"/>
      <c r="K41" s="34"/>
      <c r="L41" s="34"/>
      <c r="M41" s="37"/>
      <c r="N41" s="36"/>
      <c r="O41" s="36"/>
      <c r="P41" s="36"/>
      <c r="Q41" s="36"/>
    </row>
    <row r="42" spans="1:17" x14ac:dyDescent="0.25">
      <c r="A42" s="9"/>
      <c r="B42" s="23"/>
      <c r="C42" s="23"/>
      <c r="D42" s="23"/>
      <c r="E42" s="23"/>
      <c r="F42" s="34"/>
      <c r="G42" s="34"/>
      <c r="H42" s="34"/>
      <c r="I42" s="34"/>
      <c r="J42" s="34"/>
      <c r="K42" s="34"/>
      <c r="L42" s="34"/>
      <c r="M42" s="37"/>
      <c r="N42" s="36"/>
      <c r="O42" s="36"/>
      <c r="P42" s="36"/>
      <c r="Q42" s="36"/>
    </row>
    <row r="43" spans="1:17" x14ac:dyDescent="0.25">
      <c r="A43" s="9"/>
      <c r="B43" s="23" t="s">
        <v>217</v>
      </c>
      <c r="C43" s="23"/>
      <c r="D43" s="23"/>
      <c r="E43" s="23"/>
      <c r="F43" s="34"/>
      <c r="G43" s="34"/>
      <c r="H43" s="34"/>
      <c r="I43" s="34"/>
      <c r="J43" s="34"/>
      <c r="K43" s="34"/>
      <c r="L43" s="34"/>
      <c r="M43" s="37"/>
      <c r="N43" s="36"/>
      <c r="O43" s="36"/>
      <c r="P43" s="36"/>
      <c r="Q43" s="36"/>
    </row>
    <row r="44" spans="1:17" x14ac:dyDescent="0.25">
      <c r="A44" s="9"/>
      <c r="B44" s="23" t="s">
        <v>218</v>
      </c>
      <c r="C44" s="23"/>
      <c r="D44" s="23"/>
      <c r="E44" s="23"/>
      <c r="F44" s="34"/>
      <c r="G44" s="34"/>
      <c r="H44" s="34"/>
      <c r="I44" s="34"/>
      <c r="J44" s="34"/>
      <c r="K44" s="34"/>
      <c r="L44" s="34"/>
      <c r="M44" s="37"/>
      <c r="N44" s="36"/>
      <c r="O44" s="36"/>
      <c r="P44" s="36"/>
      <c r="Q44" s="36"/>
    </row>
    <row r="45" spans="1:17" x14ac:dyDescent="0.25">
      <c r="A45" s="9"/>
      <c r="B45" s="23" t="s">
        <v>219</v>
      </c>
      <c r="C45" s="23"/>
      <c r="D45" s="23"/>
      <c r="E45" s="23"/>
      <c r="F45" s="34"/>
      <c r="G45" s="34"/>
      <c r="H45" s="34"/>
      <c r="I45" s="34"/>
      <c r="J45" s="34"/>
      <c r="K45" s="34"/>
      <c r="L45" s="34"/>
      <c r="M45" s="37"/>
      <c r="N45" s="36"/>
      <c r="O45" s="36"/>
      <c r="P45" s="36"/>
      <c r="Q45" s="36"/>
    </row>
    <row r="46" spans="1:17" x14ac:dyDescent="0.25">
      <c r="A46" s="9"/>
      <c r="B46" s="23" t="s">
        <v>220</v>
      </c>
      <c r="C46" s="23"/>
      <c r="D46" s="23"/>
      <c r="E46" s="23"/>
      <c r="F46" s="34"/>
      <c r="G46" s="34"/>
      <c r="H46" s="34"/>
      <c r="I46" s="34"/>
      <c r="J46" s="34"/>
      <c r="K46" s="34"/>
      <c r="L46" s="34"/>
      <c r="M46" s="37"/>
      <c r="N46" s="36"/>
      <c r="O46" s="36"/>
      <c r="P46" s="36"/>
      <c r="Q46" s="36"/>
    </row>
    <row r="47" spans="1:17" x14ac:dyDescent="0.25">
      <c r="A47" s="9"/>
      <c r="B47" s="23" t="s">
        <v>221</v>
      </c>
      <c r="C47" s="23"/>
      <c r="D47" s="23"/>
      <c r="E47" s="23"/>
      <c r="F47" s="34"/>
      <c r="G47" s="34"/>
      <c r="H47" s="34"/>
      <c r="I47" s="34"/>
      <c r="J47" s="34"/>
      <c r="K47" s="34"/>
      <c r="L47" s="34"/>
      <c r="M47" s="37"/>
      <c r="N47" s="36"/>
      <c r="O47" s="36"/>
      <c r="P47" s="36"/>
      <c r="Q47" s="36"/>
    </row>
    <row r="48" spans="1:17" x14ac:dyDescent="0.25">
      <c r="A48" s="9"/>
      <c r="B48" s="23" t="s">
        <v>222</v>
      </c>
      <c r="C48" s="23"/>
      <c r="D48" s="23"/>
      <c r="E48" s="23"/>
      <c r="F48" s="34"/>
      <c r="G48" s="34"/>
      <c r="H48" s="34"/>
      <c r="I48" s="34"/>
      <c r="J48" s="34"/>
      <c r="K48" s="34"/>
      <c r="L48" s="34"/>
      <c r="M48" s="37"/>
      <c r="N48" s="36"/>
      <c r="O48" s="36"/>
      <c r="P48" s="36"/>
      <c r="Q48" s="36"/>
    </row>
    <row r="49" spans="1:17" x14ac:dyDescent="0.25">
      <c r="A49" s="9"/>
      <c r="B49" s="23"/>
      <c r="C49" s="23"/>
      <c r="D49" s="23"/>
      <c r="E49" s="23"/>
      <c r="F49" s="34"/>
      <c r="G49" s="34"/>
      <c r="H49" s="34"/>
      <c r="I49" s="34"/>
      <c r="J49" s="34"/>
      <c r="K49" s="34"/>
      <c r="L49" s="34"/>
      <c r="M49" s="37"/>
      <c r="N49" s="36"/>
      <c r="O49" s="36"/>
      <c r="P49" s="36"/>
      <c r="Q49" s="36"/>
    </row>
    <row r="50" spans="1:17" x14ac:dyDescent="0.25">
      <c r="A50" s="9"/>
      <c r="B50" s="23" t="s">
        <v>223</v>
      </c>
      <c r="C50" s="23"/>
      <c r="D50" s="23"/>
      <c r="E50" s="23"/>
      <c r="F50" s="34"/>
      <c r="G50" s="34"/>
      <c r="H50" s="34"/>
      <c r="I50" s="34"/>
      <c r="J50" s="34"/>
      <c r="K50" s="34"/>
      <c r="L50" s="34"/>
      <c r="M50" s="37"/>
      <c r="N50" s="36"/>
      <c r="O50" s="36"/>
      <c r="P50" s="36"/>
      <c r="Q50" s="36"/>
    </row>
    <row r="51" spans="1:17" x14ac:dyDescent="0.25">
      <c r="A51" s="9"/>
      <c r="B51" s="23" t="s">
        <v>224</v>
      </c>
      <c r="C51" s="23"/>
      <c r="D51" s="23"/>
      <c r="E51" s="23"/>
      <c r="F51" s="34"/>
      <c r="G51" s="34"/>
      <c r="H51" s="34"/>
      <c r="I51" s="34"/>
      <c r="J51" s="34"/>
      <c r="K51" s="34"/>
      <c r="L51" s="34"/>
      <c r="M51" s="37"/>
      <c r="N51" s="36"/>
      <c r="O51" s="36"/>
      <c r="P51" s="36"/>
      <c r="Q51" s="36"/>
    </row>
    <row r="52" spans="1:17" x14ac:dyDescent="0.25">
      <c r="A52" s="9"/>
      <c r="B52" s="23" t="s">
        <v>225</v>
      </c>
      <c r="C52" s="23"/>
      <c r="D52" s="23"/>
      <c r="E52" s="23"/>
      <c r="F52" s="34"/>
      <c r="G52" s="34"/>
      <c r="H52" s="34"/>
      <c r="I52" s="34"/>
      <c r="J52" s="34"/>
      <c r="K52" s="34"/>
      <c r="L52" s="34"/>
      <c r="M52" s="37"/>
      <c r="N52" s="36"/>
      <c r="O52" s="36"/>
      <c r="P52" s="36"/>
      <c r="Q52" s="36"/>
    </row>
    <row r="53" spans="1:17" x14ac:dyDescent="0.25">
      <c r="A53" s="9"/>
      <c r="B53" s="23"/>
      <c r="C53" s="23"/>
      <c r="D53" s="23"/>
      <c r="E53" s="23"/>
      <c r="F53" s="34"/>
      <c r="G53" s="34"/>
      <c r="H53" s="34"/>
      <c r="I53" s="34"/>
      <c r="J53" s="34"/>
      <c r="K53" s="34"/>
      <c r="L53" s="34"/>
      <c r="M53" s="37"/>
      <c r="N53" s="36"/>
      <c r="O53" s="36"/>
      <c r="P53" s="36"/>
      <c r="Q53" s="36"/>
    </row>
    <row r="54" spans="1:17" x14ac:dyDescent="0.25">
      <c r="A54" s="9"/>
      <c r="B54" s="104" t="s">
        <v>226</v>
      </c>
      <c r="C54" s="23"/>
      <c r="D54" s="23"/>
      <c r="E54" s="23"/>
      <c r="F54" s="34"/>
      <c r="G54" s="34"/>
      <c r="H54" s="34"/>
      <c r="I54" s="34"/>
      <c r="J54" s="34"/>
      <c r="K54" s="34"/>
      <c r="L54" s="34"/>
      <c r="M54" s="37"/>
      <c r="N54" s="36"/>
      <c r="O54" s="36"/>
      <c r="P54" s="36"/>
      <c r="Q54" s="36"/>
    </row>
    <row r="55" spans="1:17" x14ac:dyDescent="0.25">
      <c r="A55" s="9"/>
      <c r="B55" s="105" t="s">
        <v>227</v>
      </c>
      <c r="C55" s="106"/>
      <c r="D55" s="106">
        <v>30</v>
      </c>
      <c r="E55" s="23"/>
      <c r="F55" s="34"/>
      <c r="G55" s="34"/>
      <c r="H55" s="34"/>
      <c r="I55" s="34"/>
      <c r="J55" s="34"/>
      <c r="K55" s="34"/>
      <c r="L55" s="34"/>
      <c r="M55" s="37"/>
      <c r="N55" s="36"/>
      <c r="O55" s="36"/>
      <c r="P55" s="36"/>
      <c r="Q55" s="36"/>
    </row>
    <row r="56" spans="1:17" x14ac:dyDescent="0.25">
      <c r="A56" s="9"/>
      <c r="B56" s="107" t="s">
        <v>228</v>
      </c>
      <c r="C56" s="108"/>
      <c r="D56" s="108">
        <v>21</v>
      </c>
      <c r="E56" s="23"/>
      <c r="F56" s="34"/>
      <c r="G56" s="34"/>
      <c r="H56" s="34"/>
      <c r="I56" s="34"/>
      <c r="J56" s="34"/>
      <c r="K56" s="34"/>
      <c r="L56" s="34"/>
      <c r="M56" s="37"/>
      <c r="N56" s="36"/>
      <c r="O56" s="36"/>
      <c r="P56" s="36"/>
      <c r="Q56" s="36"/>
    </row>
    <row r="57" spans="1:17" x14ac:dyDescent="0.25">
      <c r="A57" s="9"/>
      <c r="B57" s="107" t="s">
        <v>229</v>
      </c>
      <c r="C57" s="108"/>
      <c r="D57" s="108">
        <v>8</v>
      </c>
      <c r="E57" s="23"/>
      <c r="F57" s="34"/>
      <c r="G57" s="34"/>
      <c r="H57" s="34"/>
      <c r="I57" s="34"/>
      <c r="J57" s="34"/>
      <c r="K57" s="34"/>
      <c r="L57" s="34"/>
      <c r="M57" s="37"/>
      <c r="N57" s="36"/>
      <c r="O57" s="36"/>
      <c r="P57" s="103"/>
      <c r="Q57" s="36"/>
    </row>
    <row r="58" spans="1:17" x14ac:dyDescent="0.25">
      <c r="A58" s="9"/>
      <c r="B58" s="109" t="s">
        <v>230</v>
      </c>
      <c r="C58" s="110"/>
      <c r="D58" s="110">
        <v>40</v>
      </c>
      <c r="E58" s="23"/>
      <c r="F58" s="34"/>
      <c r="G58" s="34"/>
      <c r="H58" s="34"/>
      <c r="I58" s="34"/>
      <c r="J58" s="34"/>
      <c r="K58" s="34"/>
      <c r="L58" s="34"/>
      <c r="M58" s="37"/>
      <c r="N58" s="36"/>
      <c r="O58" s="36"/>
      <c r="P58" s="103"/>
      <c r="Q58" s="36"/>
    </row>
    <row r="59" spans="1:17" x14ac:dyDescent="0.25">
      <c r="A59" s="32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7"/>
      <c r="N59" s="36"/>
      <c r="O59" s="36"/>
      <c r="P59" s="36"/>
      <c r="Q59" s="36"/>
    </row>
    <row r="60" spans="1:17" x14ac:dyDescent="0.25">
      <c r="A60" s="30" t="s">
        <v>2</v>
      </c>
      <c r="B60" s="49" t="s">
        <v>231</v>
      </c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7"/>
      <c r="N60" s="36"/>
      <c r="O60" s="36"/>
      <c r="P60" s="36"/>
      <c r="Q60" s="36"/>
    </row>
    <row r="61" spans="1:17" ht="15.75" thickBot="1" x14ac:dyDescent="0.3">
      <c r="A61" s="42">
        <f>INDEX('Point Grid'!$C$8:$I$52,MATCH($A$1,'Point Grid'!$A$8:$A$52,0),MATCH(A60,'Point Grid'!$C$7:$I$7,0))</f>
        <v>2.25</v>
      </c>
      <c r="B61" s="40" t="s">
        <v>232</v>
      </c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7"/>
      <c r="N61" s="36"/>
      <c r="O61" s="36"/>
      <c r="P61" s="36"/>
      <c r="Q61" s="36"/>
    </row>
    <row r="62" spans="1:17" ht="15.75" thickBot="1" x14ac:dyDescent="0.3">
      <c r="A62" s="5"/>
      <c r="B62" s="40" t="s">
        <v>233</v>
      </c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7"/>
      <c r="N62" s="36"/>
      <c r="O62" s="36"/>
      <c r="P62" s="36"/>
      <c r="Q62" s="36"/>
    </row>
    <row r="63" spans="1:17" x14ac:dyDescent="0.25">
      <c r="A63" s="32"/>
      <c r="B63" s="40" t="s">
        <v>234</v>
      </c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7"/>
      <c r="N63" s="36"/>
      <c r="O63" s="36"/>
      <c r="P63" s="36"/>
      <c r="Q63" s="36"/>
    </row>
    <row r="64" spans="1:17" x14ac:dyDescent="0.25">
      <c r="A64" s="32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7"/>
      <c r="N64" s="36"/>
      <c r="O64" s="36"/>
      <c r="P64" s="36"/>
      <c r="Q64" s="36"/>
    </row>
    <row r="65" spans="1:17" x14ac:dyDescent="0.25">
      <c r="A65" s="30" t="s">
        <v>3</v>
      </c>
      <c r="B65" s="34" t="s">
        <v>238</v>
      </c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7"/>
      <c r="N65" s="36"/>
      <c r="O65" s="36"/>
      <c r="P65" s="36"/>
      <c r="Q65" s="36"/>
    </row>
    <row r="66" spans="1:17" ht="15.75" thickBot="1" x14ac:dyDescent="0.3">
      <c r="A66" s="42">
        <f>INDEX('Point Grid'!$C$8:$I$52,MATCH($A$1,'Point Grid'!$A$8:$A$52,0),MATCH(A65,'Point Grid'!$C$7:$I$7,0))</f>
        <v>2.5</v>
      </c>
      <c r="B66" s="40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7"/>
      <c r="N66" s="36"/>
      <c r="O66" s="36"/>
      <c r="P66" s="36"/>
      <c r="Q66" s="36"/>
    </row>
    <row r="67" spans="1:17" ht="15.75" thickBot="1" x14ac:dyDescent="0.3">
      <c r="A67" s="5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7"/>
    </row>
    <row r="68" spans="1:17" x14ac:dyDescent="0.25">
      <c r="A68" s="32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7"/>
    </row>
    <row r="69" spans="1:17" x14ac:dyDescent="0.25">
      <c r="A69" s="30" t="s">
        <v>4</v>
      </c>
      <c r="B69" s="40" t="s">
        <v>235</v>
      </c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7"/>
    </row>
    <row r="70" spans="1:17" ht="15.75" thickBot="1" x14ac:dyDescent="0.3">
      <c r="A70" s="42">
        <f>INDEX('Point Grid'!$C$8:$I$52,MATCH($A$1,'Point Grid'!$A$8:$A$52,0),MATCH(A69,'Point Grid'!$C$7:$I$7,0))</f>
        <v>1</v>
      </c>
      <c r="B70" s="40" t="s">
        <v>236</v>
      </c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7"/>
    </row>
    <row r="71" spans="1:17" ht="15.75" thickBot="1" x14ac:dyDescent="0.3">
      <c r="A71" s="5"/>
      <c r="B71" s="40" t="s">
        <v>237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7"/>
    </row>
    <row r="72" spans="1:17" x14ac:dyDescent="0.25">
      <c r="A72" s="32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7"/>
    </row>
    <row r="73" spans="1:17" ht="15.75" thickBot="1" x14ac:dyDescent="0.3">
      <c r="A73" s="33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9"/>
    </row>
  </sheetData>
  <mergeCells count="1">
    <mergeCell ref="L1:M1"/>
  </mergeCells>
  <conditionalFormatting sqref="B1">
    <cfRule type="cellIs" dxfId="35" priority="1" operator="equal">
      <formula>"Incomplete"</formula>
    </cfRule>
    <cfRule type="cellIs" dxfId="34" priority="2" operator="equal">
      <formula>"Flag for Review"</formula>
    </cfRule>
    <cfRule type="cellIs" dxfId="3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Q62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16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4.25</v>
      </c>
      <c r="B4" s="49" t="s">
        <v>239</v>
      </c>
      <c r="C4" s="49"/>
      <c r="D4" s="49"/>
      <c r="E4" s="49"/>
      <c r="F4" s="49"/>
      <c r="G4" s="49"/>
      <c r="H4" s="49"/>
      <c r="I4" s="49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49" t="s">
        <v>240</v>
      </c>
      <c r="C5" s="49"/>
      <c r="D5" s="49"/>
      <c r="E5" s="49"/>
      <c r="F5" s="49"/>
      <c r="G5" s="49"/>
      <c r="H5" s="49"/>
      <c r="I5" s="49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49" t="s">
        <v>241</v>
      </c>
      <c r="C6" s="40"/>
      <c r="D6" s="40"/>
      <c r="E6" s="40"/>
      <c r="F6" s="40"/>
      <c r="G6" s="40"/>
      <c r="H6" s="40"/>
      <c r="I6" s="40"/>
      <c r="J6" s="34"/>
      <c r="K6" s="34"/>
      <c r="L6" s="34"/>
      <c r="M6" s="37"/>
      <c r="N6" s="36"/>
      <c r="O6" s="36"/>
      <c r="P6" s="36"/>
      <c r="Q6" s="36"/>
    </row>
    <row r="7" spans="1:17" x14ac:dyDescent="0.25">
      <c r="A7" s="9"/>
      <c r="B7" s="40" t="s">
        <v>242</v>
      </c>
      <c r="C7" s="40"/>
      <c r="D7" s="40"/>
      <c r="E7" s="40"/>
      <c r="F7" s="40"/>
      <c r="G7" s="40"/>
      <c r="H7" s="40"/>
      <c r="I7" s="40"/>
      <c r="J7" s="34"/>
      <c r="K7" s="34"/>
      <c r="L7" s="34"/>
      <c r="M7" s="37"/>
      <c r="N7" s="36"/>
      <c r="O7" s="36"/>
      <c r="P7" s="36"/>
      <c r="Q7" s="36"/>
    </row>
    <row r="8" spans="1:17" x14ac:dyDescent="0.25">
      <c r="A8" s="9"/>
      <c r="B8" s="40"/>
      <c r="C8" s="40"/>
      <c r="D8" s="40"/>
      <c r="E8" s="122" t="s">
        <v>243</v>
      </c>
      <c r="F8" s="120"/>
      <c r="G8" s="40"/>
      <c r="H8" s="40"/>
      <c r="I8" s="40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9"/>
      <c r="B9" s="74" t="s">
        <v>281</v>
      </c>
      <c r="C9" s="55"/>
      <c r="D9" s="56"/>
      <c r="E9" s="123">
        <v>2014</v>
      </c>
      <c r="F9" s="123">
        <v>2013</v>
      </c>
      <c r="G9" s="40"/>
      <c r="H9" s="40"/>
      <c r="I9" s="40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9"/>
      <c r="B10" s="50" t="s">
        <v>244</v>
      </c>
      <c r="C10" s="45"/>
      <c r="D10" s="51"/>
      <c r="E10" s="117">
        <v>550000</v>
      </c>
      <c r="F10" s="117">
        <v>500000</v>
      </c>
      <c r="G10" s="40"/>
      <c r="H10" s="40"/>
      <c r="I10" s="40"/>
      <c r="J10" s="34"/>
      <c r="K10" s="34"/>
      <c r="L10" s="34"/>
      <c r="M10" s="37"/>
      <c r="N10" s="36"/>
      <c r="O10" s="36"/>
      <c r="P10" s="61"/>
      <c r="Q10" s="61"/>
    </row>
    <row r="11" spans="1:17" x14ac:dyDescent="0.25">
      <c r="A11" s="9"/>
      <c r="B11" s="50" t="s">
        <v>245</v>
      </c>
      <c r="C11" s="45"/>
      <c r="D11" s="51"/>
      <c r="E11" s="117">
        <v>110000</v>
      </c>
      <c r="F11" s="117">
        <v>90000</v>
      </c>
      <c r="G11" s="40"/>
      <c r="H11" s="40"/>
      <c r="I11" s="40"/>
      <c r="J11" s="34"/>
      <c r="K11" s="34"/>
      <c r="L11" s="34"/>
      <c r="M11" s="37"/>
      <c r="N11" s="36"/>
      <c r="O11" s="36"/>
      <c r="P11" s="61"/>
      <c r="Q11" s="61"/>
    </row>
    <row r="12" spans="1:17" x14ac:dyDescent="0.25">
      <c r="A12" s="9"/>
      <c r="B12" s="50" t="s">
        <v>246</v>
      </c>
      <c r="C12" s="45"/>
      <c r="D12" s="51"/>
      <c r="E12" s="117">
        <v>55000</v>
      </c>
      <c r="F12" s="117">
        <v>65000</v>
      </c>
      <c r="G12" s="40"/>
      <c r="H12" s="40"/>
      <c r="I12" s="40"/>
      <c r="J12" s="34"/>
      <c r="K12" s="34"/>
      <c r="L12" s="34"/>
      <c r="M12" s="37"/>
      <c r="N12" s="36"/>
      <c r="O12" s="36"/>
      <c r="P12" s="61"/>
      <c r="Q12" s="61"/>
    </row>
    <row r="13" spans="1:17" x14ac:dyDescent="0.25">
      <c r="A13" s="9"/>
      <c r="B13" s="52" t="s">
        <v>247</v>
      </c>
      <c r="C13" s="46"/>
      <c r="D13" s="53"/>
      <c r="E13" s="119">
        <v>37000</v>
      </c>
      <c r="F13" s="119">
        <v>0</v>
      </c>
      <c r="G13" s="40"/>
      <c r="H13" s="40"/>
      <c r="I13" s="40"/>
      <c r="J13" s="34"/>
      <c r="K13" s="34"/>
      <c r="L13" s="34"/>
      <c r="M13" s="37"/>
      <c r="N13" s="36"/>
      <c r="O13" s="36"/>
      <c r="P13" s="61"/>
      <c r="Q13" s="36"/>
    </row>
    <row r="14" spans="1:17" x14ac:dyDescent="0.25">
      <c r="A14" s="9"/>
      <c r="B14" s="40"/>
      <c r="C14" s="40"/>
      <c r="D14" s="40"/>
      <c r="E14" s="40"/>
      <c r="F14" s="40"/>
      <c r="G14" s="40"/>
      <c r="H14" s="40"/>
      <c r="I14" s="40"/>
      <c r="J14" s="34"/>
      <c r="K14" s="34"/>
      <c r="L14" s="34"/>
      <c r="M14" s="37"/>
      <c r="N14" s="36"/>
      <c r="O14" s="36"/>
      <c r="P14" s="36"/>
      <c r="Q14" s="36"/>
    </row>
    <row r="15" spans="1:17" x14ac:dyDescent="0.25">
      <c r="A15" s="9"/>
      <c r="B15" s="124" t="s">
        <v>248</v>
      </c>
      <c r="C15" s="40"/>
      <c r="D15" s="40"/>
      <c r="E15" s="40"/>
      <c r="F15" s="40"/>
      <c r="G15" s="40"/>
      <c r="H15" s="40"/>
      <c r="I15" s="40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9"/>
      <c r="B16" s="125" t="s">
        <v>249</v>
      </c>
      <c r="C16" s="126"/>
      <c r="D16" s="132"/>
      <c r="E16" s="114"/>
      <c r="F16" s="114"/>
      <c r="G16" s="131"/>
      <c r="H16" s="114"/>
      <c r="I16" s="114"/>
      <c r="J16" s="64"/>
      <c r="K16" s="34"/>
      <c r="L16" s="34"/>
      <c r="M16" s="37"/>
      <c r="N16" s="36"/>
      <c r="O16" s="36"/>
      <c r="P16" s="36"/>
      <c r="Q16" s="36"/>
    </row>
    <row r="17" spans="1:17" x14ac:dyDescent="0.25">
      <c r="A17" s="9"/>
      <c r="B17" s="129" t="s">
        <v>250</v>
      </c>
      <c r="C17" s="130"/>
      <c r="D17" s="133"/>
      <c r="E17" s="46" t="s">
        <v>251</v>
      </c>
      <c r="F17" s="46"/>
      <c r="G17" s="53"/>
      <c r="H17" s="46" t="s">
        <v>252</v>
      </c>
      <c r="I17" s="46"/>
      <c r="J17" s="73"/>
      <c r="K17" s="34"/>
      <c r="L17" s="34"/>
      <c r="M17" s="37"/>
      <c r="N17" s="36"/>
      <c r="O17" s="36"/>
      <c r="P17" s="36"/>
      <c r="Q17" s="36"/>
    </row>
    <row r="18" spans="1:17" x14ac:dyDescent="0.25">
      <c r="A18" s="9"/>
      <c r="B18" s="127" t="s">
        <v>253</v>
      </c>
      <c r="C18" s="128"/>
      <c r="D18" s="134"/>
      <c r="E18" s="116"/>
      <c r="F18" s="116">
        <v>2047000</v>
      </c>
      <c r="G18" s="117"/>
      <c r="H18" s="116"/>
      <c r="I18" s="116">
        <v>1890000</v>
      </c>
      <c r="J18" s="72"/>
      <c r="K18" s="34"/>
      <c r="L18" s="34"/>
      <c r="M18" s="37"/>
      <c r="N18" s="36"/>
      <c r="O18" s="36"/>
      <c r="P18" s="61"/>
      <c r="Q18" s="61"/>
    </row>
    <row r="19" spans="1:17" x14ac:dyDescent="0.25">
      <c r="A19" s="32"/>
      <c r="B19" s="127">
        <v>2013</v>
      </c>
      <c r="C19" s="128"/>
      <c r="D19" s="134"/>
      <c r="E19" s="116"/>
      <c r="F19" s="116">
        <v>353000</v>
      </c>
      <c r="G19" s="117"/>
      <c r="H19" s="116"/>
      <c r="I19" s="116">
        <v>265000</v>
      </c>
      <c r="J19" s="72"/>
      <c r="K19" s="34"/>
      <c r="L19" s="34"/>
      <c r="M19" s="37"/>
      <c r="N19" s="36"/>
      <c r="O19" s="36"/>
      <c r="P19" s="61"/>
      <c r="Q19" s="61"/>
    </row>
    <row r="20" spans="1:17" x14ac:dyDescent="0.25">
      <c r="A20" s="32"/>
      <c r="B20" s="127">
        <v>2014</v>
      </c>
      <c r="C20" s="128"/>
      <c r="D20" s="134"/>
      <c r="E20" s="116"/>
      <c r="F20" s="116">
        <v>287000</v>
      </c>
      <c r="G20" s="117"/>
      <c r="H20" s="116"/>
      <c r="I20" s="116" t="s">
        <v>254</v>
      </c>
      <c r="J20" s="72"/>
      <c r="K20" s="34"/>
      <c r="L20" s="34"/>
      <c r="M20" s="37"/>
      <c r="N20" s="36"/>
      <c r="O20" s="36"/>
      <c r="P20" s="61"/>
      <c r="Q20" s="36"/>
    </row>
    <row r="21" spans="1:17" x14ac:dyDescent="0.25">
      <c r="A21" s="32"/>
      <c r="B21" s="129" t="s">
        <v>255</v>
      </c>
      <c r="C21" s="130"/>
      <c r="D21" s="133"/>
      <c r="E21" s="118"/>
      <c r="F21" s="118">
        <v>2687000</v>
      </c>
      <c r="G21" s="119"/>
      <c r="H21" s="118"/>
      <c r="I21" s="118">
        <v>2155000</v>
      </c>
      <c r="J21" s="73"/>
      <c r="K21" s="34"/>
      <c r="L21" s="34"/>
      <c r="M21" s="37"/>
      <c r="N21" s="36"/>
      <c r="O21" s="36"/>
      <c r="P21" s="61"/>
      <c r="Q21" s="61"/>
    </row>
    <row r="22" spans="1:17" x14ac:dyDescent="0.25">
      <c r="A22" s="32"/>
      <c r="B22" s="40"/>
      <c r="C22" s="40"/>
      <c r="D22" s="40"/>
      <c r="E22" s="40"/>
      <c r="F22" s="40"/>
      <c r="G22" s="40"/>
      <c r="H22" s="40"/>
      <c r="I22" s="40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32"/>
      <c r="B23" s="40" t="s">
        <v>256</v>
      </c>
      <c r="C23" s="40"/>
      <c r="D23" s="40"/>
      <c r="E23" s="40"/>
      <c r="F23" s="40"/>
      <c r="G23" s="40" t="s">
        <v>259</v>
      </c>
      <c r="H23" s="40"/>
      <c r="I23" s="40"/>
      <c r="J23" s="40"/>
      <c r="K23" s="34"/>
      <c r="L23" s="34"/>
      <c r="M23" s="37"/>
      <c r="N23" s="36"/>
      <c r="O23" s="36"/>
      <c r="P23" s="36"/>
      <c r="Q23" s="36"/>
    </row>
    <row r="24" spans="1:17" x14ac:dyDescent="0.25">
      <c r="A24" s="32"/>
      <c r="B24" s="40" t="s">
        <v>257</v>
      </c>
      <c r="C24" s="40"/>
      <c r="D24" s="40"/>
      <c r="E24" s="40"/>
      <c r="F24" s="40"/>
      <c r="G24" s="40" t="s">
        <v>260</v>
      </c>
      <c r="H24" s="40"/>
      <c r="I24" s="40"/>
      <c r="J24" s="40"/>
      <c r="K24" s="34"/>
      <c r="L24" s="34"/>
      <c r="M24" s="37"/>
      <c r="N24" s="36"/>
      <c r="O24" s="36"/>
      <c r="P24" s="36"/>
      <c r="Q24" s="36"/>
    </row>
    <row r="25" spans="1:17" x14ac:dyDescent="0.25">
      <c r="A25" s="32"/>
      <c r="B25" s="40" t="s">
        <v>258</v>
      </c>
      <c r="C25" s="40"/>
      <c r="D25" s="40"/>
      <c r="E25" s="40"/>
      <c r="F25" s="40"/>
      <c r="G25" s="40" t="s">
        <v>261</v>
      </c>
      <c r="H25" s="40"/>
      <c r="I25" s="40"/>
      <c r="J25" s="40"/>
      <c r="K25" s="34"/>
      <c r="L25" s="34"/>
      <c r="M25" s="37"/>
      <c r="N25" s="36"/>
      <c r="O25" s="36"/>
      <c r="P25" s="36"/>
      <c r="Q25" s="36"/>
    </row>
    <row r="26" spans="1:17" x14ac:dyDescent="0.25">
      <c r="A26" s="32"/>
      <c r="B26" s="40"/>
      <c r="C26" s="40"/>
      <c r="D26" s="40"/>
      <c r="E26" s="40"/>
      <c r="F26" s="40"/>
      <c r="G26" s="40" t="s">
        <v>262</v>
      </c>
      <c r="H26" s="40"/>
      <c r="I26" s="40"/>
      <c r="J26" s="40"/>
      <c r="K26" s="34"/>
      <c r="L26" s="34"/>
      <c r="M26" s="37"/>
      <c r="N26" s="36"/>
      <c r="O26" s="36"/>
      <c r="P26" s="36"/>
      <c r="Q26" s="36"/>
    </row>
    <row r="27" spans="1:17" x14ac:dyDescent="0.25">
      <c r="A27" s="32"/>
      <c r="B27" s="40" t="s">
        <v>263</v>
      </c>
      <c r="C27" s="40"/>
      <c r="D27" s="40"/>
      <c r="E27" s="40"/>
      <c r="F27" s="40"/>
      <c r="G27" s="40"/>
      <c r="H27" s="40"/>
      <c r="I27" s="40"/>
      <c r="J27" s="34"/>
      <c r="K27" s="34"/>
      <c r="L27" s="34"/>
      <c r="M27" s="37"/>
      <c r="N27" s="36"/>
      <c r="O27" s="36"/>
      <c r="P27" s="36"/>
      <c r="Q27" s="36"/>
    </row>
    <row r="28" spans="1:17" x14ac:dyDescent="0.25">
      <c r="A28" s="32"/>
      <c r="B28" s="40" t="s">
        <v>264</v>
      </c>
      <c r="C28" s="40"/>
      <c r="D28" s="40"/>
      <c r="E28" s="40"/>
      <c r="F28" s="40"/>
      <c r="G28" s="40"/>
      <c r="H28" s="40"/>
      <c r="I28" s="40"/>
      <c r="J28" s="34"/>
      <c r="K28" s="34"/>
      <c r="L28" s="34"/>
      <c r="M28" s="37"/>
      <c r="N28" s="36"/>
      <c r="O28" s="36"/>
      <c r="P28" s="36"/>
      <c r="Q28" s="36"/>
    </row>
    <row r="29" spans="1:17" x14ac:dyDescent="0.25">
      <c r="A29" s="32"/>
      <c r="B29" s="40" t="s">
        <v>265</v>
      </c>
      <c r="C29" s="40"/>
      <c r="D29" s="40"/>
      <c r="E29" s="40"/>
      <c r="F29" s="40"/>
      <c r="G29" s="40"/>
      <c r="H29" s="40"/>
      <c r="I29" s="40"/>
      <c r="J29" s="34"/>
      <c r="K29" s="34"/>
      <c r="L29" s="34"/>
      <c r="M29" s="37"/>
      <c r="N29" s="36"/>
      <c r="O29" s="36"/>
      <c r="P29" s="36"/>
      <c r="Q29" s="36"/>
    </row>
    <row r="30" spans="1:17" x14ac:dyDescent="0.25">
      <c r="A30" s="32"/>
      <c r="B30" s="40"/>
      <c r="C30" s="40"/>
      <c r="D30" s="40"/>
      <c r="E30" s="40"/>
      <c r="F30" s="40"/>
      <c r="G30" s="40"/>
      <c r="H30" s="40"/>
      <c r="I30" s="40"/>
      <c r="J30" s="34"/>
      <c r="K30" s="34"/>
      <c r="L30" s="34"/>
      <c r="M30" s="37"/>
      <c r="N30" s="36"/>
      <c r="O30" s="36"/>
      <c r="P30" s="36"/>
      <c r="Q30" s="36"/>
    </row>
    <row r="31" spans="1:17" x14ac:dyDescent="0.25">
      <c r="A31" s="32"/>
      <c r="B31" s="40" t="s">
        <v>266</v>
      </c>
      <c r="C31" s="40"/>
      <c r="D31" s="40"/>
      <c r="E31" s="40"/>
      <c r="F31" s="40"/>
      <c r="G31" s="40" t="s">
        <v>268</v>
      </c>
      <c r="H31" s="40"/>
      <c r="I31" s="40"/>
      <c r="J31" s="34"/>
      <c r="K31" s="34"/>
      <c r="L31" s="34"/>
      <c r="M31" s="37"/>
      <c r="N31" s="36"/>
      <c r="O31" s="36"/>
      <c r="P31" s="36"/>
      <c r="Q31" s="36"/>
    </row>
    <row r="32" spans="1:17" x14ac:dyDescent="0.25">
      <c r="A32" s="32"/>
      <c r="B32" s="40" t="s">
        <v>267</v>
      </c>
      <c r="C32" s="40"/>
      <c r="D32" s="40"/>
      <c r="E32" s="40"/>
      <c r="F32" s="40"/>
      <c r="G32" s="40" t="s">
        <v>269</v>
      </c>
      <c r="H32" s="40"/>
      <c r="I32" s="40"/>
      <c r="J32" s="34"/>
      <c r="K32" s="34"/>
      <c r="L32" s="34"/>
      <c r="M32" s="37"/>
      <c r="N32" s="36"/>
      <c r="O32" s="36"/>
      <c r="P32" s="36"/>
      <c r="Q32" s="36"/>
    </row>
    <row r="33" spans="1:17" x14ac:dyDescent="0.25">
      <c r="A33" s="32"/>
      <c r="B33" s="40"/>
      <c r="C33" s="40"/>
      <c r="D33" s="40"/>
      <c r="E33" s="40"/>
      <c r="F33" s="40"/>
      <c r="G33" s="40" t="s">
        <v>270</v>
      </c>
      <c r="H33" s="40"/>
      <c r="I33" s="40"/>
      <c r="J33" s="34"/>
      <c r="K33" s="34"/>
      <c r="L33" s="34"/>
      <c r="M33" s="37"/>
      <c r="N33" s="36"/>
      <c r="O33" s="36"/>
      <c r="P33" s="36"/>
      <c r="Q33" s="36"/>
    </row>
    <row r="34" spans="1:17" x14ac:dyDescent="0.25">
      <c r="A34" s="32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7"/>
      <c r="N34" s="36"/>
      <c r="O34" s="36"/>
      <c r="P34" s="36"/>
      <c r="Q34" s="36"/>
    </row>
    <row r="35" spans="1:17" x14ac:dyDescent="0.25">
      <c r="A35" s="30" t="s">
        <v>2</v>
      </c>
      <c r="B35" s="34" t="s">
        <v>271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7"/>
      <c r="N35" s="36"/>
      <c r="O35" s="36"/>
      <c r="P35" s="36"/>
      <c r="Q35" s="36"/>
    </row>
    <row r="36" spans="1:17" ht="15.75" thickBot="1" x14ac:dyDescent="0.3">
      <c r="A36" s="42">
        <f>INDEX('Point Grid'!$C$8:$I$52,MATCH($A$1,'Point Grid'!$A$8:$A$52,0),MATCH(A35,'Point Grid'!$C$7:$I$7,0))</f>
        <v>1.25</v>
      </c>
      <c r="B36" s="34" t="s">
        <v>272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7"/>
      <c r="N36" s="36"/>
      <c r="O36" s="36"/>
      <c r="P36" s="36"/>
      <c r="Q36" s="36"/>
    </row>
    <row r="37" spans="1:17" ht="15.75" thickBot="1" x14ac:dyDescent="0.3">
      <c r="A37" s="5"/>
      <c r="B37" s="34" t="s">
        <v>273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7"/>
      <c r="N37" s="36"/>
      <c r="O37" s="36"/>
      <c r="P37" s="36"/>
      <c r="Q37" s="36"/>
    </row>
    <row r="38" spans="1:17" x14ac:dyDescent="0.25">
      <c r="A38" s="32"/>
      <c r="B38" s="34" t="s">
        <v>274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7"/>
      <c r="N38" s="36"/>
      <c r="O38" s="36"/>
      <c r="P38" s="36"/>
      <c r="Q38" s="36"/>
    </row>
    <row r="39" spans="1:17" x14ac:dyDescent="0.25">
      <c r="A39" s="32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7"/>
      <c r="N39" s="36"/>
      <c r="O39" s="36"/>
      <c r="P39" s="36"/>
      <c r="Q39" s="36"/>
    </row>
    <row r="40" spans="1:17" x14ac:dyDescent="0.25">
      <c r="A40" s="30" t="s">
        <v>3</v>
      </c>
      <c r="B40" s="34" t="s">
        <v>275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7"/>
      <c r="N40" s="36"/>
      <c r="O40" s="36"/>
      <c r="P40" s="36"/>
      <c r="Q40" s="36"/>
    </row>
    <row r="41" spans="1:17" ht="15.75" thickBot="1" x14ac:dyDescent="0.3">
      <c r="A41" s="42">
        <f>INDEX('Point Grid'!$C$8:$I$52,MATCH($A$1,'Point Grid'!$A$8:$A$52,0),MATCH(A40,'Point Grid'!$C$7:$I$7,0))</f>
        <v>1.5</v>
      </c>
      <c r="B41" s="34" t="s">
        <v>276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7"/>
      <c r="N41" s="36"/>
      <c r="O41" s="36"/>
      <c r="P41" s="36"/>
      <c r="Q41" s="36"/>
    </row>
    <row r="42" spans="1:17" ht="15.75" thickBot="1" x14ac:dyDescent="0.3">
      <c r="A42" s="5"/>
      <c r="B42" s="34" t="s">
        <v>277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7"/>
      <c r="N42" s="36"/>
      <c r="O42" s="36"/>
      <c r="P42" s="36"/>
      <c r="Q42" s="36"/>
    </row>
    <row r="43" spans="1:17" x14ac:dyDescent="0.25">
      <c r="A43" s="32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7"/>
      <c r="N43" s="36"/>
      <c r="O43" s="36"/>
      <c r="P43" s="36"/>
      <c r="Q43" s="36"/>
    </row>
    <row r="44" spans="1:17" x14ac:dyDescent="0.25">
      <c r="A44" s="30" t="s">
        <v>4</v>
      </c>
      <c r="B44" s="34" t="s">
        <v>275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7"/>
      <c r="N44" s="36"/>
      <c r="O44" s="36"/>
      <c r="P44" s="36"/>
      <c r="Q44" s="36"/>
    </row>
    <row r="45" spans="1:17" ht="15.75" thickBot="1" x14ac:dyDescent="0.3">
      <c r="A45" s="42">
        <f>INDEX('Point Grid'!$C$8:$I$52,MATCH($A$1,'Point Grid'!$A$8:$A$52,0),MATCH(A44,'Point Grid'!$C$7:$I$7,0))</f>
        <v>1.5</v>
      </c>
      <c r="B45" s="34" t="s">
        <v>278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7"/>
      <c r="N45" s="36"/>
      <c r="O45" s="36"/>
      <c r="P45" s="36"/>
      <c r="Q45" s="36"/>
    </row>
    <row r="46" spans="1:17" ht="15.75" thickBot="1" x14ac:dyDescent="0.3">
      <c r="A46" s="5"/>
      <c r="B46" s="34" t="s">
        <v>279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7"/>
      <c r="N46" s="36"/>
      <c r="O46" s="36"/>
      <c r="P46" s="36"/>
      <c r="Q46" s="36"/>
    </row>
    <row r="47" spans="1:17" x14ac:dyDescent="0.25">
      <c r="A47" s="32"/>
      <c r="B47" s="34" t="s">
        <v>280</v>
      </c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7"/>
      <c r="N47" s="36"/>
      <c r="O47" s="36"/>
      <c r="P47" s="36"/>
      <c r="Q47" s="36"/>
    </row>
    <row r="48" spans="1:17" x14ac:dyDescent="0.25">
      <c r="A48" s="32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7"/>
      <c r="N48" s="36"/>
      <c r="O48" s="36"/>
      <c r="P48" s="36"/>
      <c r="Q48" s="36"/>
    </row>
    <row r="49" spans="1:17" ht="15.75" thickBot="1" x14ac:dyDescent="0.3">
      <c r="A49" s="33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9"/>
      <c r="N49" s="36"/>
      <c r="O49" s="36"/>
      <c r="P49" s="36"/>
      <c r="Q49" s="36"/>
    </row>
    <row r="50" spans="1:17" x14ac:dyDescent="0.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</row>
    <row r="51" spans="1:17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</row>
    <row r="52" spans="1:17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1:17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1:17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1:17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1:17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1:17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1:17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1:17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17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17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17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</row>
  </sheetData>
  <mergeCells count="1">
    <mergeCell ref="L1:M1"/>
  </mergeCells>
  <conditionalFormatting sqref="B1">
    <cfRule type="cellIs" dxfId="32" priority="1" operator="equal">
      <formula>"Incomplete"</formula>
    </cfRule>
    <cfRule type="cellIs" dxfId="31" priority="2" operator="equal">
      <formula>"Flag for Review"</formula>
    </cfRule>
    <cfRule type="cellIs" dxfId="3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R61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4" width="9.140625" style="27" customWidth="1"/>
    <col min="5" max="5" width="9.7109375" style="27" customWidth="1"/>
    <col min="6" max="11" width="9.140625" style="27" customWidth="1"/>
    <col min="12" max="13" width="11.42578125" style="27" customWidth="1"/>
    <col min="14" max="16384" width="9.140625" style="27"/>
  </cols>
  <sheetData>
    <row r="1" spans="1:18" x14ac:dyDescent="0.25">
      <c r="A1" s="7">
        <v>17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</row>
    <row r="2" spans="1:18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8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8" x14ac:dyDescent="0.25">
      <c r="A4" s="42">
        <f>INDEX('Point Grid'!B:B,MATCH(A1,'Point Grid'!A:A,0))</f>
        <v>3</v>
      </c>
      <c r="B4" s="23" t="s">
        <v>298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8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8" x14ac:dyDescent="0.25">
      <c r="A6" s="9"/>
      <c r="B6" s="135"/>
      <c r="C6" s="63"/>
      <c r="D6" s="64"/>
      <c r="E6" s="63"/>
      <c r="F6" s="64"/>
      <c r="G6" s="126" t="s">
        <v>303</v>
      </c>
      <c r="H6" s="132"/>
      <c r="I6" s="34"/>
      <c r="J6" s="34"/>
      <c r="K6" s="34"/>
      <c r="L6" s="34"/>
      <c r="M6" s="37"/>
      <c r="N6" s="36"/>
      <c r="O6" s="36"/>
      <c r="P6" s="36"/>
      <c r="Q6" s="36"/>
    </row>
    <row r="7" spans="1:18" x14ac:dyDescent="0.25">
      <c r="A7" s="9"/>
      <c r="B7" s="88"/>
      <c r="C7" s="128" t="s">
        <v>300</v>
      </c>
      <c r="D7" s="134"/>
      <c r="E7" s="128" t="s">
        <v>299</v>
      </c>
      <c r="F7" s="134"/>
      <c r="G7" s="128" t="s">
        <v>304</v>
      </c>
      <c r="H7" s="134"/>
      <c r="I7" s="34"/>
      <c r="J7" s="34"/>
      <c r="K7" s="34"/>
      <c r="L7" s="34"/>
      <c r="M7" s="37"/>
      <c r="N7" s="36"/>
      <c r="O7" s="36"/>
      <c r="P7" s="36"/>
      <c r="Q7" s="36"/>
    </row>
    <row r="8" spans="1:18" x14ac:dyDescent="0.25">
      <c r="A8" s="9"/>
      <c r="B8" s="136" t="s">
        <v>282</v>
      </c>
      <c r="C8" s="130" t="s">
        <v>301</v>
      </c>
      <c r="D8" s="133"/>
      <c r="E8" s="130" t="s">
        <v>302</v>
      </c>
      <c r="F8" s="133"/>
      <c r="G8" s="130" t="s">
        <v>305</v>
      </c>
      <c r="H8" s="133"/>
      <c r="I8" s="34"/>
      <c r="J8" s="34"/>
      <c r="K8" s="34"/>
      <c r="L8" s="34"/>
      <c r="M8" s="37"/>
      <c r="N8" s="36"/>
      <c r="O8" s="36"/>
      <c r="P8" s="36"/>
      <c r="Q8" s="36"/>
    </row>
    <row r="9" spans="1:18" x14ac:dyDescent="0.25">
      <c r="A9" s="9"/>
      <c r="B9" s="88">
        <v>1</v>
      </c>
      <c r="C9" s="116">
        <v>5000</v>
      </c>
      <c r="D9" s="66"/>
      <c r="E9" s="116">
        <v>2000</v>
      </c>
      <c r="F9" s="66"/>
      <c r="G9" s="116">
        <v>7000</v>
      </c>
      <c r="H9" s="66"/>
      <c r="I9" s="34"/>
      <c r="J9" s="34"/>
      <c r="K9" s="34"/>
      <c r="L9" s="34"/>
      <c r="M9" s="37"/>
      <c r="N9" s="36"/>
      <c r="O9" s="36"/>
      <c r="P9" s="61"/>
      <c r="Q9" s="61"/>
      <c r="R9" s="77"/>
    </row>
    <row r="10" spans="1:18" x14ac:dyDescent="0.25">
      <c r="A10" s="9"/>
      <c r="B10" s="88">
        <v>2</v>
      </c>
      <c r="C10" s="116">
        <v>4500</v>
      </c>
      <c r="D10" s="66"/>
      <c r="E10" s="116">
        <v>4500</v>
      </c>
      <c r="F10" s="66"/>
      <c r="G10" s="116">
        <v>9000</v>
      </c>
      <c r="H10" s="66"/>
      <c r="I10" s="34"/>
      <c r="J10" s="34"/>
      <c r="K10" s="34"/>
      <c r="L10" s="34"/>
      <c r="M10" s="37"/>
      <c r="N10" s="36"/>
      <c r="O10" s="36"/>
      <c r="P10" s="61"/>
      <c r="Q10" s="36"/>
      <c r="R10" s="77"/>
    </row>
    <row r="11" spans="1:18" x14ac:dyDescent="0.25">
      <c r="A11" s="9"/>
      <c r="B11" s="88">
        <v>3</v>
      </c>
      <c r="C11" s="116">
        <v>4000</v>
      </c>
      <c r="D11" s="66"/>
      <c r="E11" s="116">
        <v>250</v>
      </c>
      <c r="F11" s="66"/>
      <c r="G11" s="116">
        <v>4250</v>
      </c>
      <c r="H11" s="66"/>
      <c r="I11" s="34"/>
      <c r="J11" s="34"/>
      <c r="K11" s="34"/>
      <c r="L11" s="34"/>
      <c r="M11" s="37"/>
      <c r="N11" s="36"/>
      <c r="O11" s="36"/>
      <c r="P11" s="61"/>
      <c r="Q11" s="36"/>
      <c r="R11" s="77"/>
    </row>
    <row r="12" spans="1:18" x14ac:dyDescent="0.25">
      <c r="A12" s="9"/>
      <c r="B12" s="88">
        <v>4</v>
      </c>
      <c r="C12" s="116">
        <v>4000</v>
      </c>
      <c r="D12" s="66"/>
      <c r="E12" s="116" t="s">
        <v>254</v>
      </c>
      <c r="F12" s="66"/>
      <c r="G12" s="116">
        <v>4000</v>
      </c>
      <c r="H12" s="66"/>
      <c r="I12" s="34"/>
      <c r="J12" s="34"/>
      <c r="K12" s="34"/>
      <c r="L12" s="34"/>
      <c r="M12" s="37"/>
      <c r="N12" s="36"/>
      <c r="O12" s="36"/>
      <c r="P12" s="36"/>
      <c r="Q12" s="61"/>
      <c r="R12" s="77"/>
    </row>
    <row r="13" spans="1:18" x14ac:dyDescent="0.25">
      <c r="A13" s="9"/>
      <c r="B13" s="88">
        <v>5</v>
      </c>
      <c r="C13" s="116" t="s">
        <v>254</v>
      </c>
      <c r="D13" s="66"/>
      <c r="E13" s="116">
        <v>2000</v>
      </c>
      <c r="F13" s="66"/>
      <c r="G13" s="116">
        <v>2000</v>
      </c>
      <c r="H13" s="66"/>
      <c r="I13" s="34"/>
      <c r="J13" s="34"/>
      <c r="K13" s="34"/>
      <c r="L13" s="34"/>
      <c r="M13" s="37"/>
      <c r="N13" s="36"/>
      <c r="O13" s="36"/>
      <c r="P13" s="61"/>
      <c r="Q13" s="36"/>
      <c r="R13" s="77"/>
    </row>
    <row r="14" spans="1:18" x14ac:dyDescent="0.25">
      <c r="A14" s="9"/>
      <c r="B14" s="88">
        <v>6</v>
      </c>
      <c r="C14" s="116">
        <v>1500</v>
      </c>
      <c r="D14" s="66"/>
      <c r="E14" s="116" t="s">
        <v>254</v>
      </c>
      <c r="F14" s="66"/>
      <c r="G14" s="116">
        <v>1500</v>
      </c>
      <c r="H14" s="66"/>
      <c r="I14" s="34"/>
      <c r="J14" s="34"/>
      <c r="K14" s="34"/>
      <c r="L14" s="34"/>
      <c r="M14" s="37"/>
      <c r="N14" s="36"/>
      <c r="O14" s="36"/>
      <c r="P14" s="61"/>
      <c r="Q14" s="36"/>
      <c r="R14" s="77"/>
    </row>
    <row r="15" spans="1:18" x14ac:dyDescent="0.25">
      <c r="A15" s="9"/>
      <c r="B15" s="88">
        <v>7</v>
      </c>
      <c r="C15" s="116">
        <v>1000</v>
      </c>
      <c r="D15" s="66"/>
      <c r="E15" s="116">
        <v>300</v>
      </c>
      <c r="F15" s="66"/>
      <c r="G15" s="116">
        <v>1300</v>
      </c>
      <c r="H15" s="66"/>
      <c r="I15" s="34"/>
      <c r="J15" s="34"/>
      <c r="K15" s="34"/>
      <c r="L15" s="34"/>
      <c r="M15" s="37"/>
      <c r="N15" s="36"/>
      <c r="O15" s="36"/>
      <c r="P15" s="61"/>
      <c r="Q15" s="36"/>
      <c r="R15" s="77"/>
    </row>
    <row r="16" spans="1:18" x14ac:dyDescent="0.25">
      <c r="A16" s="32"/>
      <c r="B16" s="88">
        <v>8</v>
      </c>
      <c r="C16" s="116">
        <v>1250</v>
      </c>
      <c r="D16" s="66"/>
      <c r="E16" s="116" t="s">
        <v>254</v>
      </c>
      <c r="F16" s="66"/>
      <c r="G16" s="116">
        <v>1250</v>
      </c>
      <c r="H16" s="66"/>
      <c r="I16" s="34"/>
      <c r="J16" s="34"/>
      <c r="K16" s="34"/>
      <c r="L16" s="34"/>
      <c r="M16" s="37"/>
      <c r="N16" s="36"/>
      <c r="O16" s="36"/>
      <c r="P16" s="36"/>
      <c r="Q16" s="36"/>
      <c r="R16" s="77"/>
    </row>
    <row r="17" spans="1:18" x14ac:dyDescent="0.25">
      <c r="A17" s="32"/>
      <c r="B17" s="88">
        <v>9</v>
      </c>
      <c r="C17" s="116">
        <v>500</v>
      </c>
      <c r="D17" s="66"/>
      <c r="E17" s="116">
        <v>700</v>
      </c>
      <c r="F17" s="66"/>
      <c r="G17" s="116">
        <v>1200</v>
      </c>
      <c r="H17" s="66"/>
      <c r="I17" s="34"/>
      <c r="J17" s="34"/>
      <c r="K17" s="34"/>
      <c r="L17" s="34"/>
      <c r="M17" s="37"/>
      <c r="N17" s="36"/>
      <c r="O17" s="36"/>
      <c r="P17" s="36"/>
      <c r="Q17" s="36"/>
    </row>
    <row r="18" spans="1:18" x14ac:dyDescent="0.25">
      <c r="A18" s="32"/>
      <c r="B18" s="88">
        <v>10</v>
      </c>
      <c r="C18" s="116">
        <v>900</v>
      </c>
      <c r="D18" s="66"/>
      <c r="E18" s="116" t="s">
        <v>254</v>
      </c>
      <c r="F18" s="66"/>
      <c r="G18" s="116">
        <v>900</v>
      </c>
      <c r="H18" s="66"/>
      <c r="I18" s="34"/>
      <c r="J18" s="34"/>
      <c r="K18" s="34"/>
      <c r="L18" s="34"/>
      <c r="M18" s="37"/>
      <c r="N18" s="36"/>
      <c r="O18" s="36"/>
      <c r="P18" s="36"/>
      <c r="Q18" s="36"/>
    </row>
    <row r="19" spans="1:18" x14ac:dyDescent="0.25">
      <c r="A19" s="32"/>
      <c r="B19" s="88">
        <v>11</v>
      </c>
      <c r="C19" s="116">
        <v>550</v>
      </c>
      <c r="D19" s="66"/>
      <c r="E19" s="116">
        <v>200</v>
      </c>
      <c r="F19" s="66"/>
      <c r="G19" s="116">
        <v>750</v>
      </c>
      <c r="H19" s="66"/>
      <c r="I19" s="34"/>
      <c r="J19" s="34"/>
      <c r="K19" s="34"/>
      <c r="L19" s="34"/>
      <c r="M19" s="37"/>
      <c r="N19" s="36"/>
      <c r="O19" s="36"/>
      <c r="P19" s="36"/>
      <c r="Q19" s="36"/>
    </row>
    <row r="20" spans="1:18" x14ac:dyDescent="0.25">
      <c r="A20" s="32"/>
      <c r="B20" s="89">
        <v>12</v>
      </c>
      <c r="C20" s="118">
        <v>600</v>
      </c>
      <c r="D20" s="69"/>
      <c r="E20" s="118" t="s">
        <v>254</v>
      </c>
      <c r="F20" s="69"/>
      <c r="G20" s="118">
        <v>600</v>
      </c>
      <c r="H20" s="69"/>
      <c r="I20" s="34"/>
      <c r="J20" s="34"/>
      <c r="K20" s="34"/>
      <c r="L20" s="34"/>
      <c r="M20" s="37"/>
      <c r="N20" s="36"/>
      <c r="O20" s="36"/>
      <c r="P20" s="61"/>
      <c r="Q20" s="61"/>
      <c r="R20" s="77"/>
    </row>
    <row r="21" spans="1:18" x14ac:dyDescent="0.25">
      <c r="A21" s="32"/>
      <c r="B21" s="89" t="s">
        <v>255</v>
      </c>
      <c r="C21" s="68">
        <v>20150</v>
      </c>
      <c r="D21" s="69"/>
      <c r="E21" s="68">
        <v>9100</v>
      </c>
      <c r="F21" s="69"/>
      <c r="G21" s="118">
        <v>29250</v>
      </c>
      <c r="H21" s="69"/>
      <c r="I21" s="34"/>
      <c r="J21" s="34"/>
      <c r="K21" s="34"/>
      <c r="L21" s="34"/>
      <c r="M21" s="37"/>
      <c r="N21" s="36"/>
      <c r="O21" s="36"/>
      <c r="P21" s="36"/>
      <c r="Q21" s="36"/>
    </row>
    <row r="22" spans="1:18" x14ac:dyDescent="0.25">
      <c r="A22" s="32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8" x14ac:dyDescent="0.25">
      <c r="A23" s="32"/>
      <c r="B23" s="80" t="s">
        <v>285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8" x14ac:dyDescent="0.25">
      <c r="A24" s="32"/>
      <c r="B24" s="142"/>
      <c r="C24" s="141" t="s">
        <v>286</v>
      </c>
      <c r="D24" s="120"/>
      <c r="E24" s="121" t="s">
        <v>287</v>
      </c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8" x14ac:dyDescent="0.25">
      <c r="A25" s="32"/>
      <c r="B25" s="88" t="s">
        <v>288</v>
      </c>
      <c r="C25" s="137"/>
      <c r="D25" s="143">
        <v>8</v>
      </c>
      <c r="E25" s="145">
        <v>2.5</v>
      </c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8" x14ac:dyDescent="0.25">
      <c r="A26" s="32"/>
      <c r="B26" s="88" t="s">
        <v>289</v>
      </c>
      <c r="C26" s="137"/>
      <c r="D26" s="143">
        <v>0</v>
      </c>
      <c r="E26" s="145">
        <v>1.3</v>
      </c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8" x14ac:dyDescent="0.25">
      <c r="A27" s="32"/>
      <c r="B27" s="88" t="s">
        <v>290</v>
      </c>
      <c r="C27" s="137"/>
      <c r="D27" s="143">
        <v>0</v>
      </c>
      <c r="E27" s="145">
        <v>1</v>
      </c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18" x14ac:dyDescent="0.25">
      <c r="A28" s="32"/>
      <c r="B28" s="89" t="s">
        <v>291</v>
      </c>
      <c r="C28" s="138"/>
      <c r="D28" s="144">
        <v>0</v>
      </c>
      <c r="E28" s="146">
        <v>0.9</v>
      </c>
      <c r="F28" s="34"/>
      <c r="G28" s="34"/>
      <c r="H28" s="34"/>
      <c r="I28" s="34"/>
      <c r="J28" s="34"/>
      <c r="K28" s="34"/>
      <c r="L28" s="34"/>
      <c r="M28" s="37"/>
      <c r="N28" s="36"/>
      <c r="O28" s="36"/>
      <c r="P28" s="36"/>
      <c r="Q28" s="36"/>
    </row>
    <row r="29" spans="1:18" x14ac:dyDescent="0.25">
      <c r="A29" s="32"/>
      <c r="B29" s="89" t="s">
        <v>255</v>
      </c>
      <c r="C29" s="138"/>
      <c r="D29" s="144">
        <v>8</v>
      </c>
      <c r="E29" s="140"/>
      <c r="F29" s="34"/>
      <c r="G29" s="34"/>
      <c r="H29" s="34"/>
      <c r="I29" s="34"/>
      <c r="J29" s="34"/>
      <c r="K29" s="34"/>
      <c r="L29" s="34"/>
      <c r="M29" s="37"/>
      <c r="N29" s="36"/>
      <c r="O29" s="36"/>
      <c r="P29" s="36"/>
      <c r="Q29" s="36"/>
    </row>
    <row r="30" spans="1:18" x14ac:dyDescent="0.25">
      <c r="A30" s="32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7"/>
      <c r="N30" s="36"/>
      <c r="O30" s="36"/>
      <c r="P30" s="36"/>
      <c r="Q30" s="36"/>
    </row>
    <row r="31" spans="1:18" x14ac:dyDescent="0.25">
      <c r="A31" s="32"/>
      <c r="B31" s="80" t="s">
        <v>292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7"/>
      <c r="N31" s="36"/>
      <c r="O31" s="36"/>
      <c r="P31" s="36"/>
      <c r="Q31" s="36"/>
    </row>
    <row r="32" spans="1:18" x14ac:dyDescent="0.25">
      <c r="A32" s="32"/>
      <c r="B32" s="149" t="s">
        <v>293</v>
      </c>
      <c r="C32" s="70"/>
      <c r="D32" s="71"/>
      <c r="E32" s="71" t="s">
        <v>294</v>
      </c>
      <c r="F32" s="34"/>
      <c r="G32" s="34"/>
      <c r="H32" s="34"/>
      <c r="I32" s="34"/>
      <c r="J32" s="34"/>
      <c r="K32" s="34"/>
      <c r="L32" s="34"/>
      <c r="M32" s="37"/>
      <c r="N32" s="36"/>
      <c r="O32" s="36"/>
      <c r="P32" s="36"/>
      <c r="Q32" s="36"/>
    </row>
    <row r="33" spans="1:17" x14ac:dyDescent="0.25">
      <c r="A33" s="32"/>
      <c r="B33" s="147" t="s">
        <v>283</v>
      </c>
      <c r="C33" s="65"/>
      <c r="D33" s="72"/>
      <c r="E33" s="150">
        <v>0.01</v>
      </c>
      <c r="F33" s="34"/>
      <c r="G33" s="34"/>
      <c r="H33" s="34"/>
      <c r="I33" s="34"/>
      <c r="J33" s="34"/>
      <c r="K33" s="34"/>
      <c r="L33" s="34"/>
      <c r="M33" s="37"/>
      <c r="N33" s="36"/>
      <c r="O33" s="36"/>
      <c r="P33" s="36"/>
      <c r="Q33" s="36"/>
    </row>
    <row r="34" spans="1:17" x14ac:dyDescent="0.25">
      <c r="A34" s="32"/>
      <c r="B34" s="148" t="s">
        <v>284</v>
      </c>
      <c r="C34" s="67"/>
      <c r="D34" s="73"/>
      <c r="E34" s="151">
        <v>0.15</v>
      </c>
      <c r="F34" s="34"/>
      <c r="G34" s="34"/>
      <c r="H34" s="34"/>
      <c r="I34" s="34"/>
      <c r="J34" s="34"/>
      <c r="K34" s="34"/>
      <c r="L34" s="34"/>
      <c r="M34" s="37"/>
      <c r="N34" s="36"/>
      <c r="O34" s="36"/>
      <c r="P34" s="36"/>
      <c r="Q34" s="36"/>
    </row>
    <row r="35" spans="1:17" x14ac:dyDescent="0.25">
      <c r="A35" s="32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7"/>
      <c r="N35" s="36"/>
      <c r="O35" s="36"/>
      <c r="P35" s="36"/>
      <c r="Q35" s="36"/>
    </row>
    <row r="36" spans="1:17" x14ac:dyDescent="0.25">
      <c r="A36" s="30" t="s">
        <v>2</v>
      </c>
      <c r="B36" s="34" t="s">
        <v>295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7"/>
      <c r="N36" s="36"/>
      <c r="O36" s="36"/>
      <c r="P36" s="36"/>
      <c r="Q36" s="36"/>
    </row>
    <row r="37" spans="1:17" ht="15.75" thickBot="1" x14ac:dyDescent="0.3">
      <c r="A37" s="42">
        <f>INDEX('Point Grid'!$C$8:$I$52,MATCH($A$1,'Point Grid'!$A$8:$A$52,0),MATCH(A36,'Point Grid'!$C$7:$I$7,0))</f>
        <v>1.5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7"/>
      <c r="N37" s="36"/>
      <c r="O37" s="36"/>
      <c r="P37" s="36"/>
      <c r="Q37" s="36"/>
    </row>
    <row r="38" spans="1:17" ht="15.75" thickBot="1" x14ac:dyDescent="0.3">
      <c r="A38" s="5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7"/>
      <c r="N38" s="36"/>
      <c r="O38" s="36"/>
      <c r="P38" s="36"/>
      <c r="Q38" s="36"/>
    </row>
    <row r="39" spans="1:17" x14ac:dyDescent="0.25">
      <c r="A39" s="32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7"/>
      <c r="N39" s="36"/>
      <c r="O39" s="36"/>
      <c r="P39" s="36"/>
      <c r="Q39" s="36"/>
    </row>
    <row r="40" spans="1:17" x14ac:dyDescent="0.25">
      <c r="A40" s="30" t="s">
        <v>3</v>
      </c>
      <c r="B40" s="34" t="s">
        <v>296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7"/>
      <c r="N40" s="36"/>
      <c r="O40" s="36"/>
      <c r="P40" s="36"/>
      <c r="Q40" s="36"/>
    </row>
    <row r="41" spans="1:17" ht="15.75" thickBot="1" x14ac:dyDescent="0.3">
      <c r="A41" s="42">
        <f>INDEX('Point Grid'!$C$8:$I$52,MATCH($A$1,'Point Grid'!$A$8:$A$52,0),MATCH(A40,'Point Grid'!$C$7:$I$7,0))</f>
        <v>1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7"/>
      <c r="N41" s="36"/>
      <c r="O41" s="36"/>
      <c r="P41" s="36"/>
      <c r="Q41" s="36"/>
    </row>
    <row r="42" spans="1:17" ht="15.75" thickBot="1" x14ac:dyDescent="0.3">
      <c r="A42" s="5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7"/>
      <c r="N42" s="36"/>
      <c r="O42" s="36"/>
      <c r="P42" s="36"/>
      <c r="Q42" s="36"/>
    </row>
    <row r="43" spans="1:17" x14ac:dyDescent="0.25">
      <c r="A43" s="32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7"/>
      <c r="N43" s="36"/>
      <c r="O43" s="36"/>
      <c r="P43" s="36"/>
      <c r="Q43" s="36"/>
    </row>
    <row r="44" spans="1:17" x14ac:dyDescent="0.25">
      <c r="A44" s="30" t="s">
        <v>4</v>
      </c>
      <c r="B44" s="34" t="s">
        <v>306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7"/>
      <c r="N44" s="36"/>
      <c r="O44" s="36"/>
      <c r="P44" s="36"/>
      <c r="Q44" s="36"/>
    </row>
    <row r="45" spans="1:17" ht="15.75" thickBot="1" x14ac:dyDescent="0.3">
      <c r="A45" s="42">
        <f>INDEX('Point Grid'!$C$8:$I$52,MATCH($A$1,'Point Grid'!$A$8:$A$52,0),MATCH(A44,'Point Grid'!$C$7:$I$7,0))</f>
        <v>0.5</v>
      </c>
      <c r="B45" s="34" t="s">
        <v>297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7"/>
      <c r="N45" s="36"/>
      <c r="O45" s="36"/>
      <c r="P45" s="36"/>
      <c r="Q45" s="36"/>
    </row>
    <row r="46" spans="1:17" ht="15.75" thickBot="1" x14ac:dyDescent="0.3">
      <c r="A46" s="5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7"/>
      <c r="N46" s="36"/>
      <c r="O46" s="36"/>
      <c r="P46" s="36"/>
      <c r="Q46" s="36"/>
    </row>
    <row r="47" spans="1:17" x14ac:dyDescent="0.25">
      <c r="A47" s="32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7"/>
      <c r="N47" s="36"/>
      <c r="O47" s="36"/>
      <c r="P47" s="36"/>
      <c r="Q47" s="36"/>
    </row>
    <row r="48" spans="1:17" ht="15.75" thickBot="1" x14ac:dyDescent="0.3">
      <c r="A48" s="33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9"/>
      <c r="N48" s="36"/>
      <c r="O48" s="36"/>
      <c r="P48" s="36"/>
      <c r="Q48" s="36"/>
    </row>
    <row r="49" spans="2:17" x14ac:dyDescent="0.2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</row>
    <row r="50" spans="2:17" x14ac:dyDescent="0.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</row>
    <row r="51" spans="2:17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</row>
    <row r="52" spans="2:17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2:17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2:17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2:17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2:17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2:17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2:17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2:17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2:17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2:17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</row>
  </sheetData>
  <mergeCells count="1">
    <mergeCell ref="L1:M1"/>
  </mergeCells>
  <conditionalFormatting sqref="B1">
    <cfRule type="cellIs" dxfId="29" priority="1" operator="equal">
      <formula>"Incomplete"</formula>
    </cfRule>
    <cfRule type="cellIs" dxfId="28" priority="2" operator="equal">
      <formula>"Flag for Review"</formula>
    </cfRule>
    <cfRule type="cellIs" dxfId="2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Q54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3" width="9.140625" style="27" customWidth="1"/>
    <col min="4" max="6" width="10.7109375" style="27" customWidth="1"/>
    <col min="7" max="8" width="9.140625" style="27" customWidth="1"/>
    <col min="9" max="10" width="11.42578125" style="27" customWidth="1"/>
    <col min="11" max="16384" width="9.140625" style="27"/>
  </cols>
  <sheetData>
    <row r="1" spans="1:14" x14ac:dyDescent="0.25">
      <c r="A1" s="7">
        <v>18</v>
      </c>
      <c r="B1" s="31" t="s">
        <v>12</v>
      </c>
      <c r="C1" s="26"/>
      <c r="D1" s="26"/>
      <c r="E1" s="26"/>
      <c r="F1" s="26"/>
      <c r="G1" s="26"/>
      <c r="H1" s="26"/>
      <c r="I1" s="59" t="s">
        <v>29</v>
      </c>
      <c r="J1" s="60"/>
    </row>
    <row r="2" spans="1:14" x14ac:dyDescent="0.25">
      <c r="A2" s="28"/>
      <c r="B2" s="25"/>
      <c r="C2" s="25"/>
      <c r="D2" s="25"/>
      <c r="E2" s="25"/>
      <c r="F2" s="25"/>
      <c r="G2" s="25"/>
      <c r="H2" s="25"/>
      <c r="I2" s="25"/>
      <c r="J2" s="29"/>
    </row>
    <row r="3" spans="1:14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4"/>
      <c r="K3" s="36"/>
      <c r="L3" s="36"/>
      <c r="M3" s="36"/>
      <c r="N3" s="36"/>
    </row>
    <row r="4" spans="1:14" x14ac:dyDescent="0.25">
      <c r="A4" s="42">
        <f>INDEX('Point Grid'!B:B,MATCH(A1,'Point Grid'!A:A,0))</f>
        <v>4.25</v>
      </c>
      <c r="B4" s="23" t="s">
        <v>322</v>
      </c>
      <c r="C4" s="23"/>
      <c r="D4" s="23"/>
      <c r="E4" s="23"/>
      <c r="F4" s="23"/>
      <c r="G4" s="23"/>
      <c r="H4" s="23"/>
      <c r="I4" s="23"/>
      <c r="J4" s="24"/>
      <c r="K4" s="36"/>
      <c r="L4" s="36"/>
      <c r="M4" s="36"/>
      <c r="N4" s="36"/>
    </row>
    <row r="5" spans="1:14" x14ac:dyDescent="0.25">
      <c r="A5" s="9"/>
      <c r="B5" s="23" t="s">
        <v>323</v>
      </c>
      <c r="C5" s="23"/>
      <c r="D5" s="23"/>
      <c r="E5" s="23"/>
      <c r="F5" s="23"/>
      <c r="G5" s="23"/>
      <c r="H5" s="23"/>
      <c r="I5" s="23"/>
      <c r="J5" s="24"/>
      <c r="K5" s="36"/>
      <c r="L5" s="36"/>
      <c r="M5" s="36"/>
      <c r="N5" s="36"/>
    </row>
    <row r="6" spans="1:14" x14ac:dyDescent="0.25">
      <c r="A6" s="9"/>
      <c r="B6" s="34" t="s">
        <v>324</v>
      </c>
      <c r="C6" s="34"/>
      <c r="D6" s="34"/>
      <c r="E6" s="34"/>
      <c r="F6" s="34"/>
      <c r="G6" s="34"/>
      <c r="H6" s="34"/>
      <c r="I6" s="34"/>
      <c r="J6" s="37"/>
      <c r="K6" s="36"/>
      <c r="L6" s="36"/>
      <c r="M6" s="36"/>
      <c r="N6" s="36"/>
    </row>
    <row r="7" spans="1:14" x14ac:dyDescent="0.25">
      <c r="A7" s="9"/>
      <c r="B7" s="34" t="s">
        <v>307</v>
      </c>
      <c r="C7" s="34"/>
      <c r="D7" s="34"/>
      <c r="E7" s="34"/>
      <c r="F7" s="34"/>
      <c r="G7" s="34"/>
      <c r="H7" s="34"/>
      <c r="I7" s="34"/>
      <c r="J7" s="37"/>
      <c r="K7" s="36"/>
      <c r="L7" s="36"/>
      <c r="M7" s="36"/>
      <c r="N7" s="36"/>
    </row>
    <row r="8" spans="1:14" x14ac:dyDescent="0.25">
      <c r="A8" s="9"/>
      <c r="B8" s="34"/>
      <c r="C8" s="34"/>
      <c r="D8" s="34"/>
      <c r="E8" s="34"/>
      <c r="F8" s="34"/>
      <c r="G8" s="34"/>
      <c r="H8" s="34"/>
      <c r="I8" s="34"/>
      <c r="J8" s="37"/>
      <c r="K8" s="36"/>
      <c r="L8" s="36"/>
      <c r="M8" s="36"/>
      <c r="N8" s="36"/>
    </row>
    <row r="9" spans="1:14" x14ac:dyDescent="0.25">
      <c r="A9" s="9"/>
      <c r="B9" s="40" t="s">
        <v>308</v>
      </c>
      <c r="C9" s="34"/>
      <c r="D9" s="34"/>
      <c r="E9" s="34"/>
      <c r="F9" s="34"/>
      <c r="G9" s="34"/>
      <c r="H9" s="34"/>
      <c r="I9" s="34"/>
      <c r="J9" s="37"/>
      <c r="K9" s="36"/>
      <c r="L9" s="36"/>
      <c r="M9" s="36"/>
      <c r="N9" s="36"/>
    </row>
    <row r="10" spans="1:14" x14ac:dyDescent="0.25">
      <c r="A10" s="9"/>
      <c r="B10" s="40" t="s">
        <v>309</v>
      </c>
      <c r="C10" s="34"/>
      <c r="D10" s="34"/>
      <c r="E10" s="34"/>
      <c r="F10" s="34"/>
      <c r="G10" s="34"/>
      <c r="H10" s="34"/>
      <c r="I10" s="34"/>
      <c r="J10" s="37"/>
      <c r="K10" s="36"/>
      <c r="L10" s="36"/>
      <c r="M10" s="36"/>
      <c r="N10" s="36"/>
    </row>
    <row r="11" spans="1:14" x14ac:dyDescent="0.25">
      <c r="A11" s="9"/>
      <c r="B11" s="40" t="s">
        <v>310</v>
      </c>
      <c r="C11" s="34"/>
      <c r="D11" s="34"/>
      <c r="E11" s="34"/>
      <c r="F11" s="34"/>
      <c r="G11" s="34"/>
      <c r="H11" s="34"/>
      <c r="I11" s="34"/>
      <c r="J11" s="37"/>
      <c r="K11" s="36"/>
      <c r="L11" s="36"/>
      <c r="M11" s="36"/>
      <c r="N11" s="36"/>
    </row>
    <row r="12" spans="1:14" x14ac:dyDescent="0.25">
      <c r="A12" s="9"/>
      <c r="B12" s="40" t="s">
        <v>311</v>
      </c>
      <c r="C12" s="34"/>
      <c r="D12" s="34"/>
      <c r="E12" s="34"/>
      <c r="F12" s="34"/>
      <c r="G12" s="34"/>
      <c r="H12" s="34"/>
      <c r="I12" s="34"/>
      <c r="J12" s="37"/>
      <c r="K12" s="36"/>
      <c r="L12" s="36"/>
      <c r="M12" s="36"/>
      <c r="N12" s="36"/>
    </row>
    <row r="13" spans="1:14" x14ac:dyDescent="0.25">
      <c r="A13" s="9"/>
      <c r="B13" s="40" t="s">
        <v>312</v>
      </c>
      <c r="C13" s="34"/>
      <c r="D13" s="34"/>
      <c r="E13" s="34"/>
      <c r="F13" s="34"/>
      <c r="G13" s="34"/>
      <c r="H13" s="34"/>
      <c r="I13" s="34"/>
      <c r="J13" s="37"/>
      <c r="K13" s="36"/>
      <c r="L13" s="36"/>
      <c r="M13" s="36"/>
      <c r="N13" s="36"/>
    </row>
    <row r="14" spans="1:14" x14ac:dyDescent="0.25">
      <c r="A14" s="9"/>
      <c r="B14" s="40" t="s">
        <v>313</v>
      </c>
      <c r="C14" s="34"/>
      <c r="D14" s="34"/>
      <c r="E14" s="34"/>
      <c r="F14" s="34"/>
      <c r="G14" s="34"/>
      <c r="H14" s="34"/>
      <c r="I14" s="34"/>
      <c r="J14" s="37"/>
      <c r="K14" s="36"/>
      <c r="L14" s="36"/>
      <c r="M14" s="36"/>
      <c r="N14" s="36"/>
    </row>
    <row r="15" spans="1:14" x14ac:dyDescent="0.25">
      <c r="A15" s="9"/>
      <c r="B15" s="35"/>
      <c r="C15" s="34"/>
      <c r="D15" s="34"/>
      <c r="E15" s="34"/>
      <c r="F15" s="34"/>
      <c r="G15" s="34"/>
      <c r="H15" s="34"/>
      <c r="I15" s="34"/>
      <c r="J15" s="37"/>
      <c r="K15" s="36"/>
      <c r="L15" s="36"/>
      <c r="M15" s="36"/>
      <c r="N15" s="36"/>
    </row>
    <row r="16" spans="1:14" x14ac:dyDescent="0.25">
      <c r="A16" s="9"/>
      <c r="B16" s="154"/>
      <c r="C16" s="71"/>
      <c r="D16" s="157" t="s">
        <v>327</v>
      </c>
      <c r="E16" s="157" t="s">
        <v>328</v>
      </c>
      <c r="F16" s="157" t="s">
        <v>329</v>
      </c>
      <c r="G16" s="34"/>
      <c r="H16" s="34"/>
      <c r="I16" s="34"/>
      <c r="J16" s="37"/>
      <c r="K16" s="36"/>
      <c r="L16" s="36"/>
      <c r="M16" s="36"/>
      <c r="N16" s="36"/>
    </row>
    <row r="17" spans="1:17" x14ac:dyDescent="0.25">
      <c r="A17" s="9"/>
      <c r="B17" s="155" t="s">
        <v>314</v>
      </c>
      <c r="C17" s="72" t="s">
        <v>315</v>
      </c>
      <c r="D17" s="66">
        <v>6000</v>
      </c>
      <c r="E17" s="66">
        <v>9000</v>
      </c>
      <c r="F17" s="66">
        <v>10500</v>
      </c>
      <c r="G17" s="34"/>
      <c r="H17" s="34"/>
      <c r="I17" s="34"/>
      <c r="J17" s="37"/>
      <c r="K17" s="36"/>
      <c r="L17" s="36"/>
      <c r="M17" s="36"/>
      <c r="N17" s="36"/>
    </row>
    <row r="18" spans="1:17" x14ac:dyDescent="0.25">
      <c r="A18" s="32"/>
      <c r="B18" s="155"/>
      <c r="C18" s="72" t="s">
        <v>172</v>
      </c>
      <c r="D18" s="66">
        <v>1500</v>
      </c>
      <c r="E18" s="66">
        <v>2250</v>
      </c>
      <c r="F18" s="66">
        <v>2625</v>
      </c>
      <c r="G18" s="34"/>
      <c r="H18" s="34"/>
      <c r="I18" s="34"/>
      <c r="J18" s="37"/>
      <c r="K18" s="36"/>
      <c r="L18" s="36"/>
      <c r="M18" s="36"/>
      <c r="N18" s="36"/>
    </row>
    <row r="19" spans="1:17" x14ac:dyDescent="0.25">
      <c r="A19" s="32"/>
      <c r="B19" s="89"/>
      <c r="C19" s="73" t="s">
        <v>316</v>
      </c>
      <c r="D19" s="69">
        <v>4500</v>
      </c>
      <c r="E19" s="69">
        <v>6750</v>
      </c>
      <c r="F19" s="69">
        <v>7875</v>
      </c>
      <c r="G19" s="34"/>
      <c r="H19" s="34"/>
      <c r="I19" s="34"/>
      <c r="J19" s="37"/>
      <c r="K19" s="36"/>
      <c r="L19" s="36"/>
      <c r="M19" s="36"/>
      <c r="N19" s="36"/>
    </row>
    <row r="20" spans="1:17" x14ac:dyDescent="0.25">
      <c r="A20" s="32"/>
      <c r="B20" s="89"/>
      <c r="C20" s="73"/>
      <c r="D20" s="69"/>
      <c r="E20" s="69"/>
      <c r="F20" s="69"/>
      <c r="G20" s="34"/>
      <c r="H20" s="34"/>
      <c r="I20" s="34"/>
      <c r="J20" s="37"/>
      <c r="K20" s="36"/>
      <c r="L20" s="36"/>
      <c r="M20" s="36"/>
      <c r="N20" s="36"/>
    </row>
    <row r="21" spans="1:17" x14ac:dyDescent="0.25">
      <c r="A21" s="32"/>
      <c r="B21" s="155" t="s">
        <v>325</v>
      </c>
      <c r="C21" s="72" t="s">
        <v>315</v>
      </c>
      <c r="D21" s="66">
        <v>2500</v>
      </c>
      <c r="E21" s="66">
        <v>3750</v>
      </c>
      <c r="F21" s="66">
        <v>4375</v>
      </c>
      <c r="G21" s="34"/>
      <c r="H21" s="34"/>
      <c r="I21" s="34"/>
      <c r="J21" s="37"/>
      <c r="K21" s="36"/>
      <c r="L21" s="36"/>
      <c r="M21" s="36"/>
      <c r="N21" s="36"/>
    </row>
    <row r="22" spans="1:17" x14ac:dyDescent="0.25">
      <c r="A22" s="32"/>
      <c r="B22" s="155" t="s">
        <v>326</v>
      </c>
      <c r="C22" s="72" t="s">
        <v>172</v>
      </c>
      <c r="D22" s="66">
        <v>2000</v>
      </c>
      <c r="E22" s="66">
        <v>3000</v>
      </c>
      <c r="F22" s="66">
        <v>3500</v>
      </c>
      <c r="G22" s="34"/>
      <c r="H22" s="34"/>
      <c r="I22" s="34"/>
      <c r="J22" s="37"/>
      <c r="K22" s="36"/>
      <c r="L22" s="36"/>
      <c r="M22" s="36"/>
      <c r="N22" s="36"/>
      <c r="O22" s="153"/>
      <c r="P22" s="153"/>
      <c r="Q22" s="153"/>
    </row>
    <row r="23" spans="1:17" x14ac:dyDescent="0.25">
      <c r="A23" s="32"/>
      <c r="B23" s="156"/>
      <c r="C23" s="73" t="s">
        <v>316</v>
      </c>
      <c r="D23" s="69">
        <v>500</v>
      </c>
      <c r="E23" s="69">
        <v>750</v>
      </c>
      <c r="F23" s="69">
        <v>875</v>
      </c>
      <c r="G23" s="34"/>
      <c r="H23" s="34"/>
      <c r="I23" s="34"/>
      <c r="J23" s="37"/>
      <c r="K23" s="36"/>
      <c r="L23" s="36"/>
      <c r="M23" s="36"/>
      <c r="N23" s="103"/>
      <c r="O23" s="152"/>
      <c r="P23" s="152"/>
    </row>
    <row r="24" spans="1:17" x14ac:dyDescent="0.25">
      <c r="A24" s="32"/>
      <c r="B24" s="156"/>
      <c r="C24" s="73"/>
      <c r="D24" s="69"/>
      <c r="E24" s="69"/>
      <c r="F24" s="69"/>
      <c r="G24" s="34"/>
      <c r="H24" s="34"/>
      <c r="I24" s="34"/>
      <c r="J24" s="37"/>
      <c r="K24" s="36"/>
      <c r="L24" s="36"/>
      <c r="M24" s="36"/>
      <c r="N24" s="103"/>
      <c r="O24" s="152"/>
      <c r="P24" s="152"/>
    </row>
    <row r="25" spans="1:17" x14ac:dyDescent="0.25">
      <c r="A25" s="32"/>
      <c r="B25" s="155" t="s">
        <v>317</v>
      </c>
      <c r="C25" s="72" t="s">
        <v>315</v>
      </c>
      <c r="D25" s="66">
        <v>8500</v>
      </c>
      <c r="E25" s="66">
        <v>12750</v>
      </c>
      <c r="F25" s="66">
        <v>14875</v>
      </c>
      <c r="G25" s="34"/>
      <c r="H25" s="34"/>
      <c r="I25" s="34"/>
      <c r="J25" s="37"/>
      <c r="K25" s="36"/>
      <c r="L25" s="36"/>
      <c r="M25" s="36"/>
      <c r="N25" s="103"/>
      <c r="O25" s="152"/>
      <c r="P25" s="152"/>
    </row>
    <row r="26" spans="1:17" x14ac:dyDescent="0.25">
      <c r="A26" s="32"/>
      <c r="B26" s="155"/>
      <c r="C26" s="72" t="s">
        <v>172</v>
      </c>
      <c r="D26" s="66">
        <v>3500</v>
      </c>
      <c r="E26" s="66">
        <v>5250</v>
      </c>
      <c r="F26" s="66">
        <v>6125</v>
      </c>
      <c r="G26" s="34"/>
      <c r="H26" s="34"/>
      <c r="I26" s="34"/>
      <c r="J26" s="37"/>
      <c r="K26" s="36"/>
      <c r="L26" s="36"/>
      <c r="M26" s="36"/>
      <c r="N26" s="36"/>
    </row>
    <row r="27" spans="1:17" x14ac:dyDescent="0.25">
      <c r="A27" s="32"/>
      <c r="B27" s="156"/>
      <c r="C27" s="73" t="s">
        <v>316</v>
      </c>
      <c r="D27" s="69">
        <v>5000</v>
      </c>
      <c r="E27" s="69">
        <v>7500</v>
      </c>
      <c r="F27" s="69">
        <v>8750</v>
      </c>
      <c r="G27" s="34"/>
      <c r="H27" s="34"/>
      <c r="I27" s="34"/>
      <c r="J27" s="37"/>
      <c r="K27" s="36"/>
      <c r="L27" s="36"/>
      <c r="M27" s="36"/>
      <c r="N27" s="103"/>
      <c r="O27" s="152"/>
      <c r="P27" s="152"/>
    </row>
    <row r="28" spans="1:17" x14ac:dyDescent="0.25">
      <c r="A28" s="32"/>
      <c r="B28" s="34"/>
      <c r="C28" s="34"/>
      <c r="D28" s="34"/>
      <c r="E28" s="34"/>
      <c r="F28" s="34"/>
      <c r="G28" s="34"/>
      <c r="H28" s="34"/>
      <c r="I28" s="34"/>
      <c r="J28" s="37"/>
      <c r="K28" s="36"/>
      <c r="L28" s="36"/>
      <c r="M28" s="36"/>
      <c r="N28" s="36"/>
    </row>
    <row r="29" spans="1:17" x14ac:dyDescent="0.25">
      <c r="A29" s="30" t="s">
        <v>2</v>
      </c>
      <c r="B29" s="34" t="s">
        <v>318</v>
      </c>
      <c r="C29" s="34"/>
      <c r="D29" s="34"/>
      <c r="E29" s="34"/>
      <c r="F29" s="34"/>
      <c r="G29" s="34"/>
      <c r="H29" s="34"/>
      <c r="I29" s="34"/>
      <c r="J29" s="37"/>
      <c r="K29" s="36"/>
      <c r="L29" s="36"/>
      <c r="M29" s="36"/>
      <c r="N29" s="36"/>
    </row>
    <row r="30" spans="1:17" ht="15.75" thickBot="1" x14ac:dyDescent="0.3">
      <c r="A30" s="42">
        <f>INDEX('Point Grid'!$C$8:$I$52,MATCH($A$1,'Point Grid'!$A$8:$A$52,0),MATCH(A29,'Point Grid'!$C$7:$I$7,0))</f>
        <v>0.75</v>
      </c>
      <c r="B30" s="34" t="s">
        <v>319</v>
      </c>
      <c r="C30" s="34"/>
      <c r="D30" s="34"/>
      <c r="E30" s="34"/>
      <c r="F30" s="34"/>
      <c r="G30" s="34"/>
      <c r="H30" s="34"/>
      <c r="I30" s="34"/>
      <c r="J30" s="37"/>
      <c r="K30" s="36"/>
      <c r="L30" s="36"/>
      <c r="M30" s="36"/>
      <c r="N30" s="36"/>
    </row>
    <row r="31" spans="1:17" ht="15.75" thickBot="1" x14ac:dyDescent="0.3">
      <c r="A31" s="5"/>
      <c r="B31" s="34" t="s">
        <v>320</v>
      </c>
      <c r="C31" s="34"/>
      <c r="D31" s="34"/>
      <c r="E31" s="34"/>
      <c r="F31" s="34"/>
      <c r="G31" s="34"/>
      <c r="H31" s="34"/>
      <c r="I31" s="34"/>
      <c r="J31" s="37"/>
      <c r="K31" s="36"/>
      <c r="L31" s="36"/>
      <c r="M31" s="36"/>
      <c r="N31" s="36"/>
    </row>
    <row r="32" spans="1:17" x14ac:dyDescent="0.25">
      <c r="A32" s="32"/>
      <c r="B32" s="34"/>
      <c r="C32" s="34"/>
      <c r="D32" s="34"/>
      <c r="E32" s="34"/>
      <c r="F32" s="34"/>
      <c r="G32" s="34"/>
      <c r="H32" s="34"/>
      <c r="I32" s="34"/>
      <c r="J32" s="37"/>
      <c r="K32" s="36"/>
      <c r="L32" s="36"/>
      <c r="M32" s="36"/>
      <c r="N32" s="36"/>
    </row>
    <row r="33" spans="1:14" x14ac:dyDescent="0.25">
      <c r="A33" s="30" t="s">
        <v>3</v>
      </c>
      <c r="B33" s="34" t="s">
        <v>330</v>
      </c>
      <c r="C33" s="34"/>
      <c r="D33" s="34"/>
      <c r="E33" s="34"/>
      <c r="F33" s="34"/>
      <c r="G33" s="34"/>
      <c r="H33" s="34"/>
      <c r="I33" s="34"/>
      <c r="J33" s="37"/>
      <c r="K33" s="36"/>
      <c r="L33" s="36"/>
      <c r="M33" s="36"/>
      <c r="N33" s="36"/>
    </row>
    <row r="34" spans="1:14" ht="15.75" thickBot="1" x14ac:dyDescent="0.3">
      <c r="A34" s="42">
        <f>INDEX('Point Grid'!$C$8:$I$52,MATCH($A$1,'Point Grid'!$A$8:$A$52,0),MATCH(A33,'Point Grid'!$C$7:$I$7,0))</f>
        <v>3</v>
      </c>
      <c r="B34" s="34"/>
      <c r="C34" s="34"/>
      <c r="D34" s="34"/>
      <c r="E34" s="34"/>
      <c r="F34" s="34"/>
      <c r="G34" s="34"/>
      <c r="H34" s="34"/>
      <c r="I34" s="34"/>
      <c r="J34" s="37"/>
      <c r="K34" s="36"/>
      <c r="L34" s="36"/>
      <c r="M34" s="36"/>
      <c r="N34" s="36"/>
    </row>
    <row r="35" spans="1:14" ht="15.75" thickBot="1" x14ac:dyDescent="0.3">
      <c r="A35" s="5"/>
      <c r="B35" s="34"/>
      <c r="C35" s="34"/>
      <c r="D35" s="34"/>
      <c r="E35" s="34"/>
      <c r="F35" s="34"/>
      <c r="G35" s="34"/>
      <c r="H35" s="34"/>
      <c r="I35" s="34"/>
      <c r="J35" s="37"/>
      <c r="K35" s="36"/>
      <c r="L35" s="36"/>
      <c r="M35" s="36"/>
      <c r="N35" s="36"/>
    </row>
    <row r="36" spans="1:14" x14ac:dyDescent="0.25">
      <c r="A36" s="32"/>
      <c r="B36" s="34"/>
      <c r="C36" s="34"/>
      <c r="D36" s="34"/>
      <c r="E36" s="34"/>
      <c r="F36" s="34"/>
      <c r="G36" s="34"/>
      <c r="H36" s="34"/>
      <c r="I36" s="34"/>
      <c r="J36" s="37"/>
      <c r="K36" s="36"/>
      <c r="L36" s="36"/>
      <c r="M36" s="36"/>
      <c r="N36" s="36"/>
    </row>
    <row r="37" spans="1:14" x14ac:dyDescent="0.25">
      <c r="A37" s="30" t="s">
        <v>4</v>
      </c>
      <c r="B37" s="34" t="s">
        <v>331</v>
      </c>
      <c r="C37" s="34"/>
      <c r="D37" s="34"/>
      <c r="E37" s="34"/>
      <c r="F37" s="34"/>
      <c r="G37" s="34"/>
      <c r="H37" s="34"/>
      <c r="I37" s="34"/>
      <c r="J37" s="37"/>
      <c r="K37" s="36"/>
      <c r="L37" s="36"/>
      <c r="M37" s="36"/>
      <c r="N37" s="36"/>
    </row>
    <row r="38" spans="1:14" ht="15.75" thickBot="1" x14ac:dyDescent="0.3">
      <c r="A38" s="42">
        <f>INDEX('Point Grid'!$C$8:$I$52,MATCH($A$1,'Point Grid'!$A$8:$A$52,0),MATCH(A37,'Point Grid'!$C$7:$I$7,0))</f>
        <v>0.5</v>
      </c>
      <c r="B38" s="34" t="s">
        <v>332</v>
      </c>
      <c r="C38" s="34"/>
      <c r="D38" s="34"/>
      <c r="E38" s="34"/>
      <c r="F38" s="34"/>
      <c r="G38" s="34"/>
      <c r="H38" s="34"/>
      <c r="I38" s="34"/>
      <c r="J38" s="37"/>
      <c r="K38" s="36"/>
      <c r="L38" s="36"/>
      <c r="M38" s="36"/>
      <c r="N38" s="36"/>
    </row>
    <row r="39" spans="1:14" ht="15.75" thickBot="1" x14ac:dyDescent="0.3">
      <c r="A39" s="5"/>
      <c r="B39" s="34" t="s">
        <v>321</v>
      </c>
      <c r="C39" s="34"/>
      <c r="D39" s="34"/>
      <c r="E39" s="34"/>
      <c r="F39" s="34"/>
      <c r="G39" s="34"/>
      <c r="H39" s="34"/>
      <c r="I39" s="34"/>
      <c r="J39" s="37"/>
      <c r="K39" s="36"/>
      <c r="L39" s="36"/>
      <c r="M39" s="36"/>
      <c r="N39" s="36"/>
    </row>
    <row r="40" spans="1:14" x14ac:dyDescent="0.25">
      <c r="A40" s="32"/>
      <c r="B40" s="34"/>
      <c r="C40" s="34"/>
      <c r="D40" s="34"/>
      <c r="E40" s="34"/>
      <c r="F40" s="34"/>
      <c r="G40" s="34"/>
      <c r="H40" s="34"/>
      <c r="I40" s="34"/>
      <c r="J40" s="37"/>
      <c r="K40" s="36"/>
      <c r="L40" s="36"/>
      <c r="M40" s="36"/>
      <c r="N40" s="36"/>
    </row>
    <row r="41" spans="1:14" ht="15.75" thickBot="1" x14ac:dyDescent="0.3">
      <c r="A41" s="33"/>
      <c r="B41" s="38"/>
      <c r="C41" s="38"/>
      <c r="D41" s="38"/>
      <c r="E41" s="38"/>
      <c r="F41" s="38"/>
      <c r="G41" s="38"/>
      <c r="H41" s="38"/>
      <c r="I41" s="38"/>
      <c r="J41" s="39"/>
      <c r="K41" s="36"/>
      <c r="L41" s="36"/>
      <c r="M41" s="36"/>
      <c r="N41" s="36"/>
    </row>
    <row r="42" spans="1:14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1:14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1:14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1:14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</row>
    <row r="47" spans="1:14" x14ac:dyDescent="0.2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</row>
    <row r="48" spans="1:14" x14ac:dyDescent="0.2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</row>
    <row r="49" spans="2:14" x14ac:dyDescent="0.2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</row>
    <row r="50" spans="2:14" x14ac:dyDescent="0.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</row>
    <row r="51" spans="2:14" x14ac:dyDescent="0.2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</row>
    <row r="52" spans="2:14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</row>
    <row r="53" spans="2:14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</row>
    <row r="54" spans="2:14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</row>
  </sheetData>
  <mergeCells count="1">
    <mergeCell ref="I1:J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66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19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5.25</v>
      </c>
      <c r="B4" s="23" t="s">
        <v>360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 t="s">
        <v>361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23"/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x14ac:dyDescent="0.25">
      <c r="A7" s="9"/>
      <c r="B7" s="40" t="s">
        <v>333</v>
      </c>
      <c r="C7" s="40"/>
      <c r="D7" s="40"/>
      <c r="E7" s="40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x14ac:dyDescent="0.25">
      <c r="A8" s="9"/>
      <c r="B8" s="40" t="s">
        <v>334</v>
      </c>
      <c r="C8" s="40"/>
      <c r="D8" s="40"/>
      <c r="E8" s="40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9"/>
      <c r="B9" s="40" t="s">
        <v>335</v>
      </c>
      <c r="C9" s="40"/>
      <c r="D9" s="40"/>
      <c r="E9" s="40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9"/>
      <c r="B10" s="40" t="s">
        <v>336</v>
      </c>
      <c r="C10" s="40"/>
      <c r="D10" s="40"/>
      <c r="E10" s="40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9"/>
      <c r="B11" s="40"/>
      <c r="C11" s="40"/>
      <c r="D11" s="40"/>
      <c r="E11" s="40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9"/>
      <c r="B12" s="40"/>
      <c r="C12" s="221" t="s">
        <v>337</v>
      </c>
      <c r="D12" s="220">
        <v>26</v>
      </c>
      <c r="E12" s="40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9"/>
      <c r="B13" s="40"/>
      <c r="C13" s="88" t="s">
        <v>338</v>
      </c>
      <c r="D13" s="117">
        <v>78</v>
      </c>
      <c r="E13" s="40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9"/>
      <c r="B14" s="40"/>
      <c r="C14" s="88" t="s">
        <v>339</v>
      </c>
      <c r="D14" s="117">
        <v>104</v>
      </c>
      <c r="E14" s="40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x14ac:dyDescent="0.25">
      <c r="A15" s="9"/>
      <c r="B15" s="40"/>
      <c r="C15" s="88" t="s">
        <v>340</v>
      </c>
      <c r="D15" s="117">
        <v>78</v>
      </c>
      <c r="E15" s="40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9"/>
      <c r="B16" s="40"/>
      <c r="C16" s="88" t="s">
        <v>341</v>
      </c>
      <c r="D16" s="117">
        <v>260</v>
      </c>
      <c r="E16" s="40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9"/>
      <c r="B17" s="40"/>
      <c r="C17" s="89" t="s">
        <v>342</v>
      </c>
      <c r="D17" s="119">
        <v>156</v>
      </c>
      <c r="E17" s="40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103"/>
    </row>
    <row r="18" spans="1:17" x14ac:dyDescent="0.25">
      <c r="A18" s="9"/>
      <c r="B18" s="40"/>
      <c r="C18" s="40"/>
      <c r="D18" s="40"/>
      <c r="E18" s="40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103"/>
    </row>
    <row r="19" spans="1:17" x14ac:dyDescent="0.25">
      <c r="A19" s="9"/>
      <c r="B19" s="40" t="s">
        <v>343</v>
      </c>
      <c r="C19" s="40"/>
      <c r="D19" s="40"/>
      <c r="E19" s="40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103"/>
    </row>
    <row r="20" spans="1:17" x14ac:dyDescent="0.25">
      <c r="A20" s="9"/>
      <c r="B20" s="40" t="s">
        <v>344</v>
      </c>
      <c r="C20" s="40"/>
      <c r="D20" s="40"/>
      <c r="E20" s="40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103"/>
    </row>
    <row r="21" spans="1:17" x14ac:dyDescent="0.25">
      <c r="A21" s="32"/>
      <c r="B21" s="40" t="s">
        <v>345</v>
      </c>
      <c r="C21" s="40"/>
      <c r="D21" s="40"/>
      <c r="E21" s="40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103"/>
    </row>
    <row r="22" spans="1:17" x14ac:dyDescent="0.25">
      <c r="A22" s="32"/>
      <c r="B22" s="40" t="s">
        <v>346</v>
      </c>
      <c r="C22" s="40"/>
      <c r="D22" s="40"/>
      <c r="E22" s="40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103"/>
    </row>
    <row r="23" spans="1:17" x14ac:dyDescent="0.25">
      <c r="A23" s="32"/>
      <c r="B23" s="40" t="s">
        <v>347</v>
      </c>
      <c r="C23" s="40"/>
      <c r="D23" s="40"/>
      <c r="E23" s="40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x14ac:dyDescent="0.25">
      <c r="A24" s="32"/>
      <c r="B24" s="40" t="s">
        <v>348</v>
      </c>
      <c r="C24" s="40"/>
      <c r="D24" s="40"/>
      <c r="E24" s="40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x14ac:dyDescent="0.25">
      <c r="A25" s="32"/>
      <c r="B25" s="40"/>
      <c r="C25" s="40"/>
      <c r="D25" s="40"/>
      <c r="E25" s="40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x14ac:dyDescent="0.25">
      <c r="A26" s="32"/>
      <c r="B26" s="158" t="s">
        <v>349</v>
      </c>
      <c r="C26" s="121" t="s">
        <v>350</v>
      </c>
      <c r="D26" s="40"/>
      <c r="E26" s="40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x14ac:dyDescent="0.25">
      <c r="A27" s="32"/>
      <c r="B27" s="159">
        <v>0.95</v>
      </c>
      <c r="C27" s="117">
        <v>200</v>
      </c>
      <c r="D27" s="40"/>
      <c r="E27" s="40"/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17" x14ac:dyDescent="0.25">
      <c r="A28" s="32"/>
      <c r="B28" s="159">
        <v>0.99</v>
      </c>
      <c r="C28" s="117">
        <v>300</v>
      </c>
      <c r="D28" s="40"/>
      <c r="E28" s="40"/>
      <c r="F28" s="34"/>
      <c r="G28" s="34"/>
      <c r="H28" s="34"/>
      <c r="I28" s="34"/>
      <c r="J28" s="34"/>
      <c r="K28" s="34"/>
      <c r="L28" s="34"/>
      <c r="M28" s="37"/>
      <c r="N28" s="36"/>
      <c r="O28" s="36"/>
      <c r="P28" s="36"/>
      <c r="Q28" s="36"/>
    </row>
    <row r="29" spans="1:17" x14ac:dyDescent="0.25">
      <c r="A29" s="32"/>
      <c r="B29" s="159">
        <v>0.995</v>
      </c>
      <c r="C29" s="117">
        <v>350</v>
      </c>
      <c r="D29" s="40"/>
      <c r="E29" s="40"/>
      <c r="F29" s="34"/>
      <c r="G29" s="34"/>
      <c r="H29" s="34"/>
      <c r="I29" s="34"/>
      <c r="J29" s="34"/>
      <c r="K29" s="34"/>
      <c r="L29" s="34"/>
      <c r="M29" s="37"/>
      <c r="N29" s="36"/>
      <c r="O29" s="36"/>
      <c r="P29" s="36"/>
      <c r="Q29" s="36"/>
    </row>
    <row r="30" spans="1:17" x14ac:dyDescent="0.25">
      <c r="A30" s="32"/>
      <c r="B30" s="160">
        <v>0.999</v>
      </c>
      <c r="C30" s="119">
        <v>400</v>
      </c>
      <c r="D30" s="40"/>
      <c r="E30" s="40"/>
      <c r="F30" s="34"/>
      <c r="G30" s="34"/>
      <c r="H30" s="34"/>
      <c r="I30" s="34"/>
      <c r="J30" s="34"/>
      <c r="K30" s="34"/>
      <c r="L30" s="34"/>
      <c r="M30" s="37"/>
      <c r="N30" s="36"/>
      <c r="O30" s="36"/>
      <c r="P30" s="36"/>
      <c r="Q30" s="36"/>
    </row>
    <row r="31" spans="1:17" x14ac:dyDescent="0.25">
      <c r="A31" s="32"/>
      <c r="B31" s="40"/>
      <c r="C31" s="40"/>
      <c r="D31" s="40"/>
      <c r="E31" s="40"/>
      <c r="F31" s="34"/>
      <c r="G31" s="34"/>
      <c r="H31" s="34"/>
      <c r="I31" s="34"/>
      <c r="J31" s="34"/>
      <c r="K31" s="34"/>
      <c r="L31" s="34"/>
      <c r="M31" s="37"/>
      <c r="N31" s="36"/>
      <c r="O31" s="36"/>
      <c r="P31" s="36"/>
      <c r="Q31" s="36"/>
    </row>
    <row r="32" spans="1:17" x14ac:dyDescent="0.25">
      <c r="A32" s="32"/>
      <c r="B32" s="40" t="s">
        <v>351</v>
      </c>
      <c r="C32" s="40"/>
      <c r="D32" s="40"/>
      <c r="E32" s="40"/>
      <c r="F32" s="34"/>
      <c r="G32" s="34"/>
      <c r="H32" s="34"/>
      <c r="I32" s="34"/>
      <c r="J32" s="34"/>
      <c r="K32" s="34"/>
      <c r="L32" s="34"/>
      <c r="M32" s="37"/>
      <c r="N32" s="36"/>
      <c r="O32" s="78"/>
      <c r="P32" s="103"/>
      <c r="Q32" s="36"/>
    </row>
    <row r="33" spans="1:17" x14ac:dyDescent="0.25">
      <c r="A33" s="32"/>
      <c r="B33" s="40" t="s">
        <v>352</v>
      </c>
      <c r="C33" s="40"/>
      <c r="D33" s="40"/>
      <c r="E33" s="40"/>
      <c r="F33" s="34"/>
      <c r="G33" s="34"/>
      <c r="H33" s="34"/>
      <c r="I33" s="34"/>
      <c r="J33" s="34"/>
      <c r="K33" s="34"/>
      <c r="L33" s="34"/>
      <c r="M33" s="37"/>
      <c r="N33" s="36"/>
      <c r="O33" s="78"/>
      <c r="P33" s="103"/>
      <c r="Q33" s="36"/>
    </row>
    <row r="34" spans="1:17" x14ac:dyDescent="0.25">
      <c r="A34" s="32"/>
      <c r="B34" s="40"/>
      <c r="C34" s="40"/>
      <c r="D34" s="40"/>
      <c r="E34" s="40"/>
      <c r="F34" s="34"/>
      <c r="G34" s="34"/>
      <c r="H34" s="34"/>
      <c r="I34" s="34"/>
      <c r="J34" s="34"/>
      <c r="K34" s="34"/>
      <c r="L34" s="34"/>
      <c r="M34" s="37"/>
      <c r="N34" s="36"/>
      <c r="O34" s="78"/>
      <c r="P34" s="103"/>
      <c r="Q34" s="36"/>
    </row>
    <row r="35" spans="1:17" x14ac:dyDescent="0.25">
      <c r="A35" s="32"/>
      <c r="B35" s="87" t="s">
        <v>165</v>
      </c>
      <c r="C35" s="121" t="s">
        <v>353</v>
      </c>
      <c r="D35" s="40"/>
      <c r="E35" s="40"/>
      <c r="F35" s="34"/>
      <c r="G35" s="34"/>
      <c r="H35" s="34"/>
      <c r="I35" s="34"/>
      <c r="J35" s="34"/>
      <c r="K35" s="34"/>
      <c r="L35" s="34"/>
      <c r="M35" s="37"/>
      <c r="N35" s="36"/>
      <c r="O35" s="78"/>
      <c r="P35" s="103"/>
      <c r="Q35" s="36"/>
    </row>
    <row r="36" spans="1:17" x14ac:dyDescent="0.25">
      <c r="A36" s="32"/>
      <c r="B36" s="88">
        <v>2015</v>
      </c>
      <c r="C36" s="117">
        <v>200</v>
      </c>
      <c r="D36" s="40"/>
      <c r="E36" s="40"/>
      <c r="F36" s="34"/>
      <c r="G36" s="34"/>
      <c r="H36" s="34"/>
      <c r="I36" s="34"/>
      <c r="J36" s="34"/>
      <c r="K36" s="34"/>
      <c r="L36" s="34"/>
      <c r="M36" s="37"/>
      <c r="N36" s="36"/>
      <c r="O36" s="36"/>
      <c r="P36" s="36"/>
      <c r="Q36" s="36"/>
    </row>
    <row r="37" spans="1:17" x14ac:dyDescent="0.25">
      <c r="A37" s="32"/>
      <c r="B37" s="88">
        <v>2016</v>
      </c>
      <c r="C37" s="117">
        <v>100</v>
      </c>
      <c r="D37" s="40"/>
      <c r="E37" s="40"/>
      <c r="F37" s="34"/>
      <c r="G37" s="34"/>
      <c r="H37" s="34"/>
      <c r="I37" s="34"/>
      <c r="J37" s="34"/>
      <c r="K37" s="34"/>
      <c r="L37" s="34"/>
      <c r="M37" s="37"/>
      <c r="N37" s="36"/>
      <c r="O37" s="36"/>
      <c r="P37" s="36"/>
      <c r="Q37" s="36"/>
    </row>
    <row r="38" spans="1:17" x14ac:dyDescent="0.25">
      <c r="A38" s="32"/>
      <c r="B38" s="89">
        <v>2017</v>
      </c>
      <c r="C38" s="119">
        <v>50</v>
      </c>
      <c r="D38" s="40"/>
      <c r="E38" s="40"/>
      <c r="F38" s="34"/>
      <c r="G38" s="34"/>
      <c r="H38" s="34"/>
      <c r="I38" s="34"/>
      <c r="J38" s="34"/>
      <c r="K38" s="34"/>
      <c r="L38" s="34"/>
      <c r="M38" s="37"/>
      <c r="N38" s="36"/>
      <c r="O38" s="36"/>
      <c r="P38" s="36"/>
      <c r="Q38" s="36"/>
    </row>
    <row r="39" spans="1:17" x14ac:dyDescent="0.25">
      <c r="A39" s="32"/>
      <c r="B39" s="89" t="s">
        <v>255</v>
      </c>
      <c r="C39" s="119">
        <v>350</v>
      </c>
      <c r="D39" s="40"/>
      <c r="E39" s="40"/>
      <c r="F39" s="34"/>
      <c r="G39" s="34"/>
      <c r="H39" s="34"/>
      <c r="I39" s="34"/>
      <c r="J39" s="34"/>
      <c r="K39" s="34"/>
      <c r="L39" s="34"/>
      <c r="M39" s="37"/>
      <c r="N39" s="36"/>
      <c r="O39" s="36"/>
      <c r="P39" s="36"/>
      <c r="Q39" s="36"/>
    </row>
    <row r="40" spans="1:17" x14ac:dyDescent="0.25">
      <c r="A40" s="32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7"/>
      <c r="N40" s="36"/>
      <c r="O40" s="36"/>
      <c r="P40" s="36"/>
      <c r="Q40" s="36"/>
    </row>
    <row r="41" spans="1:17" x14ac:dyDescent="0.25">
      <c r="A41" s="30" t="s">
        <v>2</v>
      </c>
      <c r="B41" s="34" t="s">
        <v>356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7"/>
      <c r="N41" s="36"/>
      <c r="O41" s="36"/>
      <c r="P41" s="36"/>
      <c r="Q41" s="36"/>
    </row>
    <row r="42" spans="1:17" ht="15.75" thickBot="1" x14ac:dyDescent="0.3">
      <c r="A42" s="42">
        <f>INDEX('Point Grid'!$C$8:$I$52,MATCH($A$1,'Point Grid'!$A$8:$A$52,0),MATCH(A41,'Point Grid'!$C$7:$I$7,0))</f>
        <v>1.5</v>
      </c>
      <c r="B42" s="34" t="s">
        <v>357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7"/>
      <c r="N42" s="36"/>
      <c r="O42" s="36"/>
      <c r="P42" s="36"/>
      <c r="Q42" s="36"/>
    </row>
    <row r="43" spans="1:17" ht="15.75" thickBot="1" x14ac:dyDescent="0.3">
      <c r="A43" s="5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7"/>
      <c r="N43" s="36"/>
      <c r="O43" s="36"/>
      <c r="P43" s="36"/>
      <c r="Q43" s="36"/>
    </row>
    <row r="44" spans="1:17" x14ac:dyDescent="0.25">
      <c r="A44" s="32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7"/>
      <c r="N44" s="36"/>
      <c r="O44" s="36"/>
      <c r="P44" s="36"/>
      <c r="Q44" s="36"/>
    </row>
    <row r="45" spans="1:17" x14ac:dyDescent="0.25">
      <c r="A45" s="30" t="s">
        <v>3</v>
      </c>
      <c r="B45" s="34" t="s">
        <v>358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7"/>
      <c r="N45" s="36"/>
      <c r="O45" s="36"/>
      <c r="P45" s="36"/>
      <c r="Q45" s="36"/>
    </row>
    <row r="46" spans="1:17" ht="15.75" thickBot="1" x14ac:dyDescent="0.3">
      <c r="A46" s="42">
        <f>INDEX('Point Grid'!$C$8:$I$52,MATCH($A$1,'Point Grid'!$A$8:$A$52,0),MATCH(A45,'Point Grid'!$C$7:$I$7,0))</f>
        <v>2.75</v>
      </c>
      <c r="B46" s="34" t="s">
        <v>354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7"/>
      <c r="N46" s="36"/>
      <c r="O46" s="36"/>
      <c r="P46" s="36"/>
      <c r="Q46" s="36"/>
    </row>
    <row r="47" spans="1:17" ht="15.75" thickBot="1" x14ac:dyDescent="0.3">
      <c r="A47" s="5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7"/>
      <c r="N47" s="36"/>
      <c r="O47" s="36"/>
      <c r="P47" s="36"/>
      <c r="Q47" s="36"/>
    </row>
    <row r="48" spans="1:17" x14ac:dyDescent="0.25">
      <c r="A48" s="32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7"/>
      <c r="N48" s="36"/>
      <c r="O48" s="36"/>
      <c r="P48" s="36"/>
      <c r="Q48" s="36"/>
    </row>
    <row r="49" spans="1:17" x14ac:dyDescent="0.25">
      <c r="A49" s="30" t="s">
        <v>4</v>
      </c>
      <c r="B49" s="34" t="s">
        <v>359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7"/>
      <c r="N49" s="36"/>
      <c r="O49" s="36"/>
      <c r="P49" s="36"/>
      <c r="Q49" s="36"/>
    </row>
    <row r="50" spans="1:17" ht="15.75" thickBot="1" x14ac:dyDescent="0.3">
      <c r="A50" s="42">
        <f>INDEX('Point Grid'!$C$8:$I$52,MATCH($A$1,'Point Grid'!$A$8:$A$52,0),MATCH(A49,'Point Grid'!$C$7:$I$7,0))</f>
        <v>1</v>
      </c>
      <c r="B50" s="34" t="s">
        <v>355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7"/>
      <c r="N50" s="36"/>
      <c r="O50" s="36"/>
      <c r="P50" s="36"/>
      <c r="Q50" s="36"/>
    </row>
    <row r="51" spans="1:17" ht="15.75" thickBot="1" x14ac:dyDescent="0.3">
      <c r="A51" s="5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7"/>
      <c r="N51" s="36"/>
      <c r="O51" s="36"/>
      <c r="P51" s="36"/>
      <c r="Q51" s="36"/>
    </row>
    <row r="52" spans="1:17" x14ac:dyDescent="0.25">
      <c r="A52" s="32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7"/>
      <c r="N52" s="36"/>
      <c r="O52" s="36"/>
      <c r="P52" s="36"/>
      <c r="Q52" s="36"/>
    </row>
    <row r="53" spans="1:17" ht="15.75" thickBot="1" x14ac:dyDescent="0.3">
      <c r="A53" s="33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9"/>
      <c r="N53" s="36"/>
      <c r="O53" s="36"/>
      <c r="P53" s="36"/>
      <c r="Q53" s="36"/>
    </row>
    <row r="54" spans="1:17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1:17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1:17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1:17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1:17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1:17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17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17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17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17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17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2:17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2:17" x14ac:dyDescent="0.25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</row>
  </sheetData>
  <mergeCells count="1">
    <mergeCell ref="L1:M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Q37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20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3.75</v>
      </c>
      <c r="B4" s="49" t="s">
        <v>106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49" t="s">
        <v>107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9"/>
      <c r="B6" s="49" t="s">
        <v>108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x14ac:dyDescent="0.25">
      <c r="A7" s="9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x14ac:dyDescent="0.25">
      <c r="A8" s="9"/>
      <c r="B8" s="40" t="s">
        <v>109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9"/>
      <c r="B9" s="40" t="s">
        <v>110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9"/>
      <c r="B10" s="40" t="s">
        <v>111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9"/>
      <c r="B11" s="40" t="s">
        <v>112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9"/>
      <c r="B12" s="40" t="s">
        <v>113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2"/>
      <c r="B14" s="40" t="s">
        <v>114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17" x14ac:dyDescent="0.25">
      <c r="A15" s="32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36"/>
      <c r="Q15" s="36"/>
    </row>
    <row r="16" spans="1:17" x14ac:dyDescent="0.25">
      <c r="A16" s="30" t="s">
        <v>2</v>
      </c>
      <c r="B16" s="34" t="s">
        <v>115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ht="15.75" thickBot="1" x14ac:dyDescent="0.3">
      <c r="A17" s="42">
        <f>INDEX('Point Grid'!$C$8:$I$52,MATCH($A$1,'Point Grid'!$A$8:$A$52,0),MATCH(A16,'Point Grid'!$C$7:$I$7,0))</f>
        <v>3.25</v>
      </c>
      <c r="B17" s="34" t="s">
        <v>116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5"/>
      <c r="B18" s="34" t="s">
        <v>117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x14ac:dyDescent="0.25">
      <c r="A19" s="32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x14ac:dyDescent="0.25">
      <c r="A20" s="30" t="s">
        <v>3</v>
      </c>
      <c r="B20" s="34" t="s">
        <v>118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ht="15.75" thickBot="1" x14ac:dyDescent="0.3">
      <c r="A21" s="42">
        <f>INDEX('Point Grid'!$C$8:$I$52,MATCH($A$1,'Point Grid'!$A$8:$A$52,0),MATCH(A20,'Point Grid'!$C$7:$I$7,0))</f>
        <v>0.5</v>
      </c>
      <c r="B21" s="34" t="s">
        <v>119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5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32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ht="15.75" thickBot="1" x14ac:dyDescent="0.3">
      <c r="A24" s="33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9"/>
      <c r="N24" s="36"/>
      <c r="O24" s="36"/>
      <c r="P24" s="36"/>
      <c r="Q24" s="36"/>
    </row>
    <row r="25" spans="1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1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1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  <row r="28" spans="1:17" x14ac:dyDescent="0.25"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7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7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</sheetData>
  <mergeCells count="1">
    <mergeCell ref="L1:M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Q26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21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120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2</v>
      </c>
      <c r="B7" s="34" t="s">
        <v>121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 t="s">
        <v>122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2"/>
      <c r="B10" s="34" t="s">
        <v>123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32"/>
      <c r="B11" s="40" t="s">
        <v>124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x14ac:dyDescent="0.25">
      <c r="A12" s="32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ht="15.75" thickBot="1" x14ac:dyDescent="0.3">
      <c r="A13" s="33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9"/>
      <c r="N13" s="36"/>
      <c r="O13" s="36"/>
      <c r="P13" s="36"/>
      <c r="Q13" s="36"/>
    </row>
    <row r="14" spans="1:17" x14ac:dyDescent="0.2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</row>
    <row r="15" spans="1:17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7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2:17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2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2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2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2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2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2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2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</sheetData>
  <mergeCells count="1">
    <mergeCell ref="L1:M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T50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20" x14ac:dyDescent="0.25">
      <c r="A1" s="7">
        <v>22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</row>
    <row r="2" spans="1:20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20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20" x14ac:dyDescent="0.25">
      <c r="A4" s="42">
        <f>INDEX('Point Grid'!B:B,MATCH(A1,'Point Grid'!A:A,0))</f>
        <v>2.25</v>
      </c>
      <c r="B4" s="23" t="s">
        <v>362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20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20" x14ac:dyDescent="0.25">
      <c r="A6" s="9"/>
      <c r="B6" s="104" t="s">
        <v>363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20" x14ac:dyDescent="0.25">
      <c r="A7" s="9"/>
      <c r="B7" s="149"/>
      <c r="C7" s="71"/>
      <c r="D7" s="101" t="s">
        <v>364</v>
      </c>
      <c r="E7" s="101" t="s">
        <v>365</v>
      </c>
      <c r="F7" s="101" t="s">
        <v>366</v>
      </c>
      <c r="G7" s="102" t="s">
        <v>367</v>
      </c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20" x14ac:dyDescent="0.25">
      <c r="A8" s="9"/>
      <c r="B8" s="147" t="s">
        <v>368</v>
      </c>
      <c r="C8" s="72"/>
      <c r="D8" s="90">
        <v>590</v>
      </c>
      <c r="E8" s="90">
        <v>600</v>
      </c>
      <c r="F8" s="90">
        <v>650</v>
      </c>
      <c r="G8" s="143">
        <v>700</v>
      </c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20" x14ac:dyDescent="0.25">
      <c r="A9" s="9"/>
      <c r="B9" s="148" t="s">
        <v>369</v>
      </c>
      <c r="C9" s="73"/>
      <c r="D9" s="162">
        <v>100</v>
      </c>
      <c r="E9" s="162"/>
      <c r="F9" s="162"/>
      <c r="G9" s="14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20" x14ac:dyDescent="0.25">
      <c r="A10" s="9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20" x14ac:dyDescent="0.25">
      <c r="A11" s="9"/>
      <c r="B11" s="172"/>
      <c r="C11" s="71"/>
      <c r="D11" s="75">
        <v>2014</v>
      </c>
      <c r="E11" s="75">
        <v>2013</v>
      </c>
      <c r="F11" s="173">
        <v>2012</v>
      </c>
      <c r="G11" s="173">
        <v>2011</v>
      </c>
      <c r="H11" s="174">
        <v>2010</v>
      </c>
      <c r="I11" s="34"/>
      <c r="J11" s="34"/>
      <c r="K11" s="34"/>
      <c r="L11" s="34"/>
      <c r="M11" s="37"/>
      <c r="N11" s="36"/>
      <c r="O11" s="36"/>
      <c r="P11" s="103"/>
      <c r="Q11" s="103"/>
      <c r="R11" s="152"/>
      <c r="S11" s="152"/>
    </row>
    <row r="12" spans="1:20" x14ac:dyDescent="0.25">
      <c r="A12" s="9"/>
      <c r="B12" s="164" t="s">
        <v>370</v>
      </c>
      <c r="C12" s="72"/>
      <c r="D12" s="165">
        <v>500</v>
      </c>
      <c r="E12" s="165">
        <v>450</v>
      </c>
      <c r="F12" s="166">
        <v>400</v>
      </c>
      <c r="G12" s="166">
        <v>350</v>
      </c>
      <c r="H12" s="167">
        <v>300</v>
      </c>
      <c r="I12" s="34"/>
      <c r="J12" s="34"/>
      <c r="K12" s="34"/>
      <c r="L12" s="34"/>
      <c r="M12" s="37"/>
      <c r="N12" s="36"/>
      <c r="O12" s="36"/>
      <c r="P12" s="103"/>
      <c r="Q12" s="36"/>
    </row>
    <row r="13" spans="1:20" x14ac:dyDescent="0.25">
      <c r="A13" s="9"/>
      <c r="B13" s="168" t="s">
        <v>371</v>
      </c>
      <c r="C13" s="73"/>
      <c r="D13" s="169">
        <v>27</v>
      </c>
      <c r="E13" s="169">
        <v>29</v>
      </c>
      <c r="F13" s="170">
        <v>17</v>
      </c>
      <c r="G13" s="170">
        <v>19</v>
      </c>
      <c r="H13" s="171">
        <v>-15</v>
      </c>
      <c r="I13" s="34"/>
      <c r="J13" s="34"/>
      <c r="K13" s="34"/>
      <c r="L13" s="34"/>
      <c r="M13" s="37"/>
      <c r="N13" s="36"/>
      <c r="O13" s="36"/>
      <c r="P13" s="36"/>
      <c r="Q13" s="36"/>
    </row>
    <row r="14" spans="1:20" x14ac:dyDescent="0.25">
      <c r="A14" s="9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36"/>
      <c r="Q14" s="36"/>
    </row>
    <row r="15" spans="1:20" x14ac:dyDescent="0.25">
      <c r="A15" s="9"/>
      <c r="B15" s="40" t="s">
        <v>372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103"/>
      <c r="Q15" s="103"/>
      <c r="R15" s="152"/>
      <c r="S15" s="152"/>
      <c r="T15" s="152"/>
    </row>
    <row r="16" spans="1:20" x14ac:dyDescent="0.25">
      <c r="A16" s="9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103"/>
      <c r="Q16" s="103"/>
      <c r="R16" s="152"/>
      <c r="S16" s="152"/>
      <c r="T16" s="152"/>
    </row>
    <row r="17" spans="1:17" x14ac:dyDescent="0.25">
      <c r="A17" s="32"/>
      <c r="B17" s="124" t="s">
        <v>373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x14ac:dyDescent="0.25">
      <c r="A18" s="32"/>
      <c r="B18" s="40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x14ac:dyDescent="0.25">
      <c r="A19" s="32"/>
      <c r="B19" s="40" t="s">
        <v>374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x14ac:dyDescent="0.25">
      <c r="A20" s="32"/>
      <c r="B20" s="40" t="s">
        <v>375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2"/>
      <c r="B21" s="40" t="s">
        <v>376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x14ac:dyDescent="0.25">
      <c r="A22" s="32"/>
      <c r="B22" s="40" t="s">
        <v>377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x14ac:dyDescent="0.25">
      <c r="A23" s="32"/>
      <c r="B23" s="34" t="s">
        <v>378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x14ac:dyDescent="0.25">
      <c r="A24" s="3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x14ac:dyDescent="0.25">
      <c r="A25" s="30" t="s">
        <v>2</v>
      </c>
      <c r="B25" s="34" t="s">
        <v>379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ht="15.75" thickBot="1" x14ac:dyDescent="0.3">
      <c r="A26" s="42">
        <f>INDEX('Point Grid'!$C$8:$I$52,MATCH($A$1,'Point Grid'!$A$8:$A$52,0),MATCH(A25,'Point Grid'!$C$7:$I$7,0))</f>
        <v>0.75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ht="15.75" thickBot="1" x14ac:dyDescent="0.3">
      <c r="A27" s="5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17" x14ac:dyDescent="0.25">
      <c r="A28" s="32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7"/>
      <c r="N28" s="36"/>
      <c r="O28" s="36"/>
      <c r="P28" s="36"/>
      <c r="Q28" s="36"/>
    </row>
    <row r="29" spans="1:17" x14ac:dyDescent="0.25">
      <c r="A29" s="30" t="s">
        <v>3</v>
      </c>
      <c r="B29" s="34" t="s">
        <v>380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7"/>
      <c r="N29" s="36"/>
      <c r="O29" s="36"/>
      <c r="P29" s="36"/>
      <c r="Q29" s="36"/>
    </row>
    <row r="30" spans="1:17" ht="15.75" thickBot="1" x14ac:dyDescent="0.3">
      <c r="A30" s="42">
        <f>INDEX('Point Grid'!$C$8:$I$52,MATCH($A$1,'Point Grid'!$A$8:$A$52,0),MATCH(A29,'Point Grid'!$C$7:$I$7,0))</f>
        <v>0.5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7"/>
      <c r="N30" s="36"/>
      <c r="O30" s="36"/>
      <c r="P30" s="36"/>
      <c r="Q30" s="36"/>
    </row>
    <row r="31" spans="1:17" ht="15.75" thickBot="1" x14ac:dyDescent="0.3">
      <c r="A31" s="5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7"/>
      <c r="N31" s="36"/>
      <c r="O31" s="36"/>
      <c r="P31" s="36"/>
      <c r="Q31" s="36"/>
    </row>
    <row r="32" spans="1:17" x14ac:dyDescent="0.25">
      <c r="A32" s="3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7"/>
      <c r="N32" s="36"/>
      <c r="O32" s="36"/>
      <c r="P32" s="36"/>
      <c r="Q32" s="36"/>
    </row>
    <row r="33" spans="1:17" x14ac:dyDescent="0.25">
      <c r="A33" s="30" t="s">
        <v>4</v>
      </c>
      <c r="B33" s="34" t="s">
        <v>382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7"/>
      <c r="N33" s="36"/>
      <c r="O33" s="36"/>
      <c r="P33" s="36"/>
      <c r="Q33" s="36"/>
    </row>
    <row r="34" spans="1:17" ht="15.75" thickBot="1" x14ac:dyDescent="0.3">
      <c r="A34" s="42">
        <f>INDEX('Point Grid'!$C$8:$I$52,MATCH($A$1,'Point Grid'!$A$8:$A$52,0),MATCH(A33,'Point Grid'!$C$7:$I$7,0))</f>
        <v>1</v>
      </c>
      <c r="B34" s="34" t="s">
        <v>381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7"/>
      <c r="N34" s="36"/>
      <c r="O34" s="36"/>
      <c r="P34" s="36"/>
      <c r="Q34" s="36"/>
    </row>
    <row r="35" spans="1:17" ht="15.75" thickBot="1" x14ac:dyDescent="0.3">
      <c r="A35" s="5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7"/>
      <c r="N35" s="36"/>
      <c r="O35" s="36"/>
      <c r="P35" s="36"/>
      <c r="Q35" s="36"/>
    </row>
    <row r="36" spans="1:17" x14ac:dyDescent="0.25">
      <c r="A36" s="32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7"/>
      <c r="N36" s="36"/>
      <c r="O36" s="36"/>
      <c r="P36" s="36"/>
      <c r="Q36" s="36"/>
    </row>
    <row r="37" spans="1:17" ht="15.75" thickBot="1" x14ac:dyDescent="0.3">
      <c r="A37" s="33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9"/>
      <c r="N37" s="36"/>
      <c r="O37" s="36"/>
      <c r="P37" s="36"/>
      <c r="Q37" s="36"/>
    </row>
    <row r="38" spans="1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1:17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1:17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1:17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</row>
    <row r="44" spans="1:17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</row>
    <row r="45" spans="1:17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</row>
    <row r="46" spans="1:17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  <row r="47" spans="1:17" x14ac:dyDescent="0.2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</row>
    <row r="48" spans="1:17" x14ac:dyDescent="0.2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</row>
    <row r="49" spans="2:17" x14ac:dyDescent="0.2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</row>
    <row r="50" spans="2:17" x14ac:dyDescent="0.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</row>
  </sheetData>
  <mergeCells count="1">
    <mergeCell ref="L1:M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46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23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4</v>
      </c>
      <c r="B4" s="23" t="s">
        <v>383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176"/>
      <c r="B6" s="49" t="s">
        <v>384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x14ac:dyDescent="0.25">
      <c r="A7" s="176"/>
      <c r="B7" s="40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x14ac:dyDescent="0.25">
      <c r="A8" s="176"/>
      <c r="B8" s="62" t="s">
        <v>385</v>
      </c>
      <c r="C8" s="63"/>
      <c r="D8" s="63"/>
      <c r="E8" s="63"/>
      <c r="F8" s="63"/>
      <c r="G8" s="64"/>
      <c r="H8" s="177">
        <v>11</v>
      </c>
      <c r="I8" s="6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176"/>
      <c r="B9" s="50" t="s">
        <v>386</v>
      </c>
      <c r="C9" s="65"/>
      <c r="D9" s="65"/>
      <c r="E9" s="65"/>
      <c r="F9" s="65"/>
      <c r="G9" s="72"/>
      <c r="H9" s="178">
        <v>14.6</v>
      </c>
      <c r="I9" s="72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176"/>
      <c r="B10" s="52" t="s">
        <v>387</v>
      </c>
      <c r="C10" s="67"/>
      <c r="D10" s="67"/>
      <c r="E10" s="67"/>
      <c r="F10" s="67"/>
      <c r="G10" s="73"/>
      <c r="H10" s="67" t="s">
        <v>388</v>
      </c>
      <c r="I10" s="73"/>
      <c r="J10" s="34"/>
      <c r="K10" s="34"/>
      <c r="L10" s="34"/>
      <c r="M10" s="37"/>
      <c r="N10" s="36"/>
      <c r="O10" s="36"/>
      <c r="P10" s="36"/>
      <c r="Q10" s="36"/>
    </row>
    <row r="11" spans="1:17" x14ac:dyDescent="0.25">
      <c r="A11" s="176"/>
      <c r="B11" s="50" t="s">
        <v>389</v>
      </c>
      <c r="C11" s="65"/>
      <c r="D11" s="65"/>
      <c r="E11" s="65"/>
      <c r="F11" s="65"/>
      <c r="G11" s="72"/>
      <c r="H11" s="178">
        <v>5</v>
      </c>
      <c r="I11" s="72"/>
      <c r="J11" s="34"/>
      <c r="K11" s="34"/>
      <c r="L11" s="34"/>
      <c r="M11" s="37"/>
      <c r="N11" s="36"/>
      <c r="O11" s="36"/>
      <c r="P11" s="175"/>
      <c r="Q11" s="36"/>
    </row>
    <row r="12" spans="1:17" x14ac:dyDescent="0.25">
      <c r="A12" s="176"/>
      <c r="B12" s="52" t="s">
        <v>390</v>
      </c>
      <c r="C12" s="67"/>
      <c r="D12" s="67"/>
      <c r="E12" s="67"/>
      <c r="F12" s="67"/>
      <c r="G12" s="73"/>
      <c r="H12" s="179">
        <v>9.9</v>
      </c>
      <c r="I12" s="73"/>
      <c r="J12" s="34"/>
      <c r="K12" s="34"/>
      <c r="L12" s="34"/>
      <c r="M12" s="37"/>
      <c r="N12" s="36"/>
      <c r="O12" s="36"/>
      <c r="P12" s="175"/>
      <c r="Q12" s="36"/>
    </row>
    <row r="13" spans="1:17" x14ac:dyDescent="0.25">
      <c r="A13" s="176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176"/>
      <c r="B14" s="40" t="s">
        <v>391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7"/>
      <c r="N14" s="36"/>
      <c r="O14" s="36"/>
      <c r="P14" s="175"/>
      <c r="Q14" s="36"/>
    </row>
    <row r="15" spans="1:17" x14ac:dyDescent="0.25">
      <c r="A15" s="176"/>
      <c r="B15" s="40" t="s">
        <v>392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7"/>
      <c r="N15" s="36"/>
      <c r="O15" s="36"/>
      <c r="P15" s="175"/>
      <c r="Q15" s="36"/>
    </row>
    <row r="16" spans="1:17" x14ac:dyDescent="0.25">
      <c r="A16" s="176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7"/>
      <c r="N16" s="36"/>
      <c r="O16" s="36"/>
      <c r="P16" s="36"/>
      <c r="Q16" s="36"/>
    </row>
    <row r="17" spans="1:17" x14ac:dyDescent="0.25">
      <c r="A17" s="30" t="s">
        <v>2</v>
      </c>
      <c r="B17" s="34" t="s">
        <v>393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</row>
    <row r="18" spans="1:17" ht="15.75" thickBot="1" x14ac:dyDescent="0.3">
      <c r="A18" s="42">
        <f>INDEX('Point Grid'!$C$8:$I$52,MATCH($A$1,'Point Grid'!$A$8:$A$52,0),MATCH(A17,'Point Grid'!$C$7:$I$7,0))</f>
        <v>2</v>
      </c>
      <c r="B18" s="34" t="s">
        <v>394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7"/>
      <c r="N18" s="36"/>
      <c r="O18" s="36"/>
      <c r="P18" s="36"/>
      <c r="Q18" s="36"/>
    </row>
    <row r="19" spans="1:17" ht="15.75" thickBot="1" x14ac:dyDescent="0.3">
      <c r="A19" s="5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7"/>
      <c r="N19" s="36"/>
      <c r="O19" s="36"/>
      <c r="P19" s="36"/>
      <c r="Q19" s="36"/>
    </row>
    <row r="20" spans="1:17" x14ac:dyDescent="0.25">
      <c r="A20" s="32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7"/>
      <c r="N20" s="36"/>
      <c r="O20" s="36"/>
      <c r="P20" s="36"/>
      <c r="Q20" s="36"/>
    </row>
    <row r="21" spans="1:17" x14ac:dyDescent="0.25">
      <c r="A21" s="30" t="s">
        <v>3</v>
      </c>
      <c r="B21" s="34" t="s">
        <v>395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7"/>
      <c r="N21" s="36"/>
      <c r="O21" s="36"/>
      <c r="P21" s="36"/>
      <c r="Q21" s="36"/>
    </row>
    <row r="22" spans="1:17" ht="15.75" thickBot="1" x14ac:dyDescent="0.3">
      <c r="A22" s="42">
        <f>INDEX('Point Grid'!$C$8:$I$52,MATCH($A$1,'Point Grid'!$A$8:$A$52,0),MATCH(A21,'Point Grid'!$C$7:$I$7,0))</f>
        <v>0.5</v>
      </c>
      <c r="B22" s="34" t="s">
        <v>396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7"/>
      <c r="N22" s="36"/>
      <c r="O22" s="36"/>
      <c r="P22" s="36"/>
      <c r="Q22" s="36"/>
    </row>
    <row r="23" spans="1:17" ht="15.75" thickBot="1" x14ac:dyDescent="0.3">
      <c r="A23" s="5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7"/>
      <c r="N23" s="36"/>
      <c r="O23" s="36"/>
      <c r="P23" s="36"/>
      <c r="Q23" s="36"/>
    </row>
    <row r="24" spans="1:17" x14ac:dyDescent="0.25">
      <c r="A24" s="32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7"/>
      <c r="N24" s="36"/>
      <c r="O24" s="36"/>
      <c r="P24" s="36"/>
      <c r="Q24" s="36"/>
    </row>
    <row r="25" spans="1:17" x14ac:dyDescent="0.25">
      <c r="A25" s="30" t="s">
        <v>4</v>
      </c>
      <c r="B25" s="34" t="s">
        <v>397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7"/>
      <c r="N25" s="36"/>
      <c r="O25" s="36"/>
      <c r="P25" s="36"/>
      <c r="Q25" s="36"/>
    </row>
    <row r="26" spans="1:17" ht="15.75" thickBot="1" x14ac:dyDescent="0.3">
      <c r="A26" s="42">
        <f>INDEX('Point Grid'!$C$8:$I$52,MATCH($A$1,'Point Grid'!$A$8:$A$52,0),MATCH(A25,'Point Grid'!$C$7:$I$7,0))</f>
        <v>1</v>
      </c>
      <c r="B26" s="34" t="s">
        <v>398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7"/>
      <c r="N26" s="36"/>
      <c r="O26" s="36"/>
      <c r="P26" s="36"/>
      <c r="Q26" s="36"/>
    </row>
    <row r="27" spans="1:17" ht="15.75" thickBot="1" x14ac:dyDescent="0.3">
      <c r="A27" s="5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17" x14ac:dyDescent="0.25">
      <c r="A28" s="32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7"/>
      <c r="N28" s="36"/>
      <c r="O28" s="36"/>
      <c r="P28" s="36"/>
      <c r="Q28" s="36"/>
    </row>
    <row r="29" spans="1:17" x14ac:dyDescent="0.25">
      <c r="A29" s="30" t="s">
        <v>5</v>
      </c>
      <c r="B29" s="34" t="s">
        <v>400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7"/>
      <c r="N29" s="36"/>
      <c r="O29" s="36"/>
      <c r="P29" s="36"/>
      <c r="Q29" s="36"/>
    </row>
    <row r="30" spans="1:17" ht="15.75" thickBot="1" x14ac:dyDescent="0.3">
      <c r="A30" s="42">
        <f>INDEX('Point Grid'!$C$8:$I$52,MATCH($A$1,'Point Grid'!$A$8:$A$52,0),MATCH(A29,'Point Grid'!$C$7:$I$7,0))</f>
        <v>0.5</v>
      </c>
      <c r="B30" s="34" t="s">
        <v>399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7"/>
      <c r="N30" s="36"/>
      <c r="O30" s="36"/>
      <c r="P30" s="36"/>
      <c r="Q30" s="36"/>
    </row>
    <row r="31" spans="1:17" ht="15.75" thickBot="1" x14ac:dyDescent="0.3">
      <c r="A31" s="5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7"/>
      <c r="N31" s="36"/>
      <c r="O31" s="36"/>
      <c r="P31" s="36"/>
      <c r="Q31" s="36"/>
    </row>
    <row r="32" spans="1:17" x14ac:dyDescent="0.25">
      <c r="A32" s="3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7"/>
      <c r="N32" s="36"/>
      <c r="O32" s="36"/>
      <c r="P32" s="36"/>
      <c r="Q32" s="36"/>
    </row>
    <row r="33" spans="1:17" ht="15.75" thickBot="1" x14ac:dyDescent="0.3">
      <c r="A33" s="33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9"/>
      <c r="N33" s="36"/>
      <c r="O33" s="36"/>
      <c r="P33" s="36"/>
      <c r="Q33" s="36"/>
    </row>
    <row r="34" spans="1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1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1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1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1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1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1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1:17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  <row r="42" spans="1:17" x14ac:dyDescent="0.2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</row>
    <row r="43" spans="1:17" x14ac:dyDescent="0.2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</row>
    <row r="44" spans="1:17" x14ac:dyDescent="0.2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</row>
    <row r="45" spans="1:17" x14ac:dyDescent="0.2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</row>
    <row r="46" spans="1:17" x14ac:dyDescent="0.2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</sheetData>
  <mergeCells count="1">
    <mergeCell ref="L1:M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R41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24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2.5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125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0.5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40" t="s">
        <v>126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2">
        <f>INDEX('Point Grid'!$C$8:$I$52,MATCH($A$1,'Point Grid'!$A$8:$A$52,0),MATCH(A10,'Point Grid'!$C$7:$I$7,0))</f>
        <v>0.5</v>
      </c>
      <c r="B11" s="40" t="s">
        <v>127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40" t="s">
        <v>128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x14ac:dyDescent="0.25">
      <c r="A14" s="30" t="s">
        <v>4</v>
      </c>
      <c r="B14" s="40" t="s">
        <v>129</v>
      </c>
      <c r="C14" s="40"/>
      <c r="D14" s="40"/>
      <c r="E14" s="40"/>
      <c r="F14" s="40"/>
      <c r="G14" s="40"/>
      <c r="H14" s="40"/>
      <c r="I14" s="40"/>
      <c r="J14" s="34"/>
      <c r="K14" s="34"/>
      <c r="L14" s="34"/>
      <c r="M14" s="37"/>
      <c r="N14" s="36"/>
      <c r="O14" s="36"/>
      <c r="P14" s="36"/>
      <c r="Q14" s="36"/>
    </row>
    <row r="15" spans="1:17" ht="15.75" thickBot="1" x14ac:dyDescent="0.3">
      <c r="A15" s="42">
        <f>INDEX('Point Grid'!$C$8:$I$52,MATCH($A$1,'Point Grid'!$A$8:$A$52,0),MATCH(A14,'Point Grid'!$C$7:$I$7,0))</f>
        <v>1.5</v>
      </c>
      <c r="B15" s="40" t="s">
        <v>130</v>
      </c>
      <c r="C15" s="40"/>
      <c r="D15" s="40"/>
      <c r="E15" s="40"/>
      <c r="F15" s="40"/>
      <c r="G15" s="40"/>
      <c r="H15" s="40"/>
      <c r="I15" s="40"/>
      <c r="J15" s="34"/>
      <c r="K15" s="34"/>
      <c r="L15" s="34"/>
      <c r="M15" s="37"/>
      <c r="N15" s="36"/>
      <c r="O15" s="36"/>
      <c r="P15" s="36"/>
      <c r="Q15" s="36"/>
    </row>
    <row r="16" spans="1:17" ht="15.75" thickBot="1" x14ac:dyDescent="0.3">
      <c r="A16" s="5"/>
      <c r="B16" s="40" t="s">
        <v>131</v>
      </c>
      <c r="C16" s="40"/>
      <c r="D16" s="40"/>
      <c r="E16" s="40"/>
      <c r="F16" s="40"/>
      <c r="G16" s="40"/>
      <c r="H16" s="40"/>
      <c r="I16" s="40"/>
      <c r="J16" s="34"/>
      <c r="K16" s="34"/>
      <c r="L16" s="34"/>
      <c r="M16" s="37"/>
      <c r="N16" s="36"/>
      <c r="O16" s="36"/>
      <c r="P16" s="36"/>
      <c r="Q16" s="36"/>
    </row>
    <row r="17" spans="1:18" x14ac:dyDescent="0.25">
      <c r="A17" s="32"/>
      <c r="B17" s="40"/>
      <c r="C17" s="40"/>
      <c r="D17" s="40"/>
      <c r="E17" s="40"/>
      <c r="F17" s="40"/>
      <c r="G17" s="40"/>
      <c r="H17" s="40"/>
      <c r="I17" s="40"/>
      <c r="J17" s="34"/>
      <c r="K17" s="34"/>
      <c r="L17" s="34"/>
      <c r="M17" s="37"/>
      <c r="N17" s="36"/>
      <c r="O17" s="36"/>
      <c r="P17" s="36"/>
      <c r="Q17" s="36"/>
    </row>
    <row r="18" spans="1:18" x14ac:dyDescent="0.25">
      <c r="A18" s="32"/>
      <c r="B18" s="54" t="s">
        <v>132</v>
      </c>
      <c r="C18" s="55"/>
      <c r="D18" s="56"/>
      <c r="E18" s="55" t="s">
        <v>143</v>
      </c>
      <c r="F18" s="55"/>
      <c r="G18" s="55"/>
      <c r="H18" s="55"/>
      <c r="I18" s="56"/>
      <c r="J18" s="34"/>
      <c r="K18" s="34"/>
      <c r="L18" s="34"/>
      <c r="M18" s="37"/>
      <c r="N18" s="36"/>
      <c r="O18" s="36"/>
      <c r="P18" s="36"/>
      <c r="Q18" s="36"/>
      <c r="R18" s="36"/>
    </row>
    <row r="19" spans="1:18" x14ac:dyDescent="0.25">
      <c r="A19" s="32"/>
      <c r="B19" s="50" t="s">
        <v>133</v>
      </c>
      <c r="C19" s="45"/>
      <c r="D19" s="51"/>
      <c r="E19" s="45" t="s">
        <v>134</v>
      </c>
      <c r="F19" s="45"/>
      <c r="G19" s="45"/>
      <c r="H19" s="45"/>
      <c r="I19" s="51"/>
      <c r="J19" s="34"/>
      <c r="K19" s="34"/>
      <c r="L19" s="34"/>
      <c r="M19" s="37"/>
      <c r="N19" s="36"/>
      <c r="O19" s="36"/>
      <c r="P19" s="36"/>
      <c r="Q19" s="36"/>
      <c r="R19" s="36"/>
    </row>
    <row r="20" spans="1:18" x14ac:dyDescent="0.25">
      <c r="A20" s="32"/>
      <c r="B20" s="50"/>
      <c r="C20" s="45"/>
      <c r="D20" s="51"/>
      <c r="E20" s="45" t="s">
        <v>137</v>
      </c>
      <c r="F20" s="45"/>
      <c r="G20" s="45"/>
      <c r="H20" s="45"/>
      <c r="I20" s="51"/>
      <c r="J20" s="34"/>
      <c r="K20" s="34"/>
      <c r="L20" s="34"/>
      <c r="M20" s="37"/>
      <c r="N20" s="36"/>
      <c r="O20" s="36"/>
      <c r="P20" s="36"/>
      <c r="Q20" s="36"/>
      <c r="R20" s="36"/>
    </row>
    <row r="21" spans="1:18" x14ac:dyDescent="0.25">
      <c r="A21" s="32"/>
      <c r="B21" s="52" t="s">
        <v>135</v>
      </c>
      <c r="C21" s="46"/>
      <c r="D21" s="53"/>
      <c r="E21" s="46"/>
      <c r="F21" s="46"/>
      <c r="G21" s="46"/>
      <c r="H21" s="46"/>
      <c r="I21" s="53"/>
      <c r="J21" s="34"/>
      <c r="K21" s="34"/>
      <c r="L21" s="34"/>
      <c r="M21" s="37"/>
      <c r="N21" s="36"/>
      <c r="O21" s="36"/>
      <c r="P21" s="36"/>
      <c r="Q21" s="36"/>
    </row>
    <row r="22" spans="1:18" x14ac:dyDescent="0.25">
      <c r="A22" s="32"/>
      <c r="B22" s="50" t="s">
        <v>136</v>
      </c>
      <c r="C22" s="45"/>
      <c r="D22" s="51"/>
      <c r="E22" s="45" t="s">
        <v>139</v>
      </c>
      <c r="F22" s="45"/>
      <c r="G22" s="45"/>
      <c r="H22" s="45"/>
      <c r="I22" s="51"/>
      <c r="J22" s="34"/>
      <c r="K22" s="34"/>
      <c r="L22" s="34"/>
      <c r="M22" s="37"/>
      <c r="N22" s="36"/>
      <c r="O22" s="36"/>
      <c r="P22" s="36"/>
      <c r="Q22" s="36"/>
      <c r="R22" s="36"/>
    </row>
    <row r="23" spans="1:18" x14ac:dyDescent="0.25">
      <c r="A23" s="32"/>
      <c r="B23" s="50"/>
      <c r="C23" s="45"/>
      <c r="D23" s="51"/>
      <c r="E23" s="45" t="s">
        <v>138</v>
      </c>
      <c r="F23" s="45"/>
      <c r="G23" s="45"/>
      <c r="H23" s="45"/>
      <c r="I23" s="51"/>
      <c r="J23" s="34"/>
      <c r="K23" s="34"/>
      <c r="L23" s="34"/>
      <c r="M23" s="37"/>
      <c r="N23" s="36"/>
      <c r="O23" s="36"/>
      <c r="P23" s="36"/>
      <c r="Q23" s="36"/>
      <c r="R23" s="36"/>
    </row>
    <row r="24" spans="1:18" x14ac:dyDescent="0.25">
      <c r="A24" s="32"/>
      <c r="B24" s="52" t="s">
        <v>135</v>
      </c>
      <c r="C24" s="46"/>
      <c r="D24" s="53"/>
      <c r="E24" s="46"/>
      <c r="F24" s="46"/>
      <c r="G24" s="46"/>
      <c r="H24" s="46"/>
      <c r="I24" s="53"/>
      <c r="J24" s="34"/>
      <c r="K24" s="34"/>
      <c r="L24" s="34"/>
      <c r="M24" s="37"/>
      <c r="N24" s="36"/>
      <c r="O24" s="36"/>
      <c r="P24" s="36"/>
      <c r="Q24" s="36"/>
    </row>
    <row r="25" spans="1:18" x14ac:dyDescent="0.25">
      <c r="A25" s="32"/>
      <c r="B25" s="50" t="s">
        <v>140</v>
      </c>
      <c r="C25" s="45"/>
      <c r="D25" s="51"/>
      <c r="E25" s="45" t="s">
        <v>141</v>
      </c>
      <c r="F25" s="45"/>
      <c r="G25" s="45"/>
      <c r="H25" s="45"/>
      <c r="I25" s="51"/>
      <c r="J25" s="34"/>
      <c r="K25" s="34"/>
      <c r="L25" s="34"/>
      <c r="M25" s="37"/>
      <c r="N25" s="36"/>
      <c r="O25" s="36"/>
      <c r="P25" s="36"/>
      <c r="Q25" s="36"/>
    </row>
    <row r="26" spans="1:18" x14ac:dyDescent="0.25">
      <c r="A26" s="32"/>
      <c r="B26" s="52"/>
      <c r="C26" s="46"/>
      <c r="D26" s="53"/>
      <c r="E26" s="46" t="s">
        <v>142</v>
      </c>
      <c r="F26" s="46"/>
      <c r="G26" s="46"/>
      <c r="H26" s="46"/>
      <c r="I26" s="53"/>
      <c r="J26" s="34"/>
      <c r="K26" s="34"/>
      <c r="L26" s="34"/>
      <c r="M26" s="37"/>
      <c r="N26" s="36"/>
      <c r="O26" s="36"/>
      <c r="P26" s="36"/>
      <c r="Q26" s="36"/>
      <c r="R26" s="36"/>
    </row>
    <row r="27" spans="1:18" x14ac:dyDescent="0.25">
      <c r="A27" s="32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7"/>
      <c r="N27" s="36"/>
      <c r="O27" s="36"/>
      <c r="P27" s="36"/>
      <c r="Q27" s="36"/>
    </row>
    <row r="28" spans="1:18" ht="15.75" thickBot="1" x14ac:dyDescent="0.3">
      <c r="A28" s="33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9"/>
      <c r="N28" s="36"/>
      <c r="O28" s="36"/>
      <c r="P28" s="36"/>
      <c r="Q28" s="36"/>
    </row>
    <row r="29" spans="1:18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8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</row>
    <row r="31" spans="1:18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</row>
    <row r="32" spans="1:18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</row>
    <row r="33" spans="2:17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</row>
    <row r="34" spans="2:17" x14ac:dyDescent="0.2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</row>
    <row r="35" spans="2:17" x14ac:dyDescent="0.2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</row>
    <row r="36" spans="2:17" x14ac:dyDescent="0.2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</row>
    <row r="37" spans="2:17" x14ac:dyDescent="0.2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</row>
    <row r="38" spans="2:17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</row>
    <row r="39" spans="2:17" x14ac:dyDescent="0.2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</row>
    <row r="40" spans="2:17" x14ac:dyDescent="0.2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</row>
    <row r="41" spans="2:17" x14ac:dyDescent="0.2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</row>
  </sheetData>
  <mergeCells count="1">
    <mergeCell ref="L1:M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11" width="9.140625" style="27" customWidth="1"/>
    <col min="12" max="13" width="11.42578125" style="27" customWidth="1"/>
    <col min="14" max="16384" width="9.140625" style="27"/>
  </cols>
  <sheetData>
    <row r="1" spans="1:17" x14ac:dyDescent="0.25">
      <c r="A1" s="7">
        <v>25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</row>
    <row r="2" spans="1:17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7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7" x14ac:dyDescent="0.25">
      <c r="A4" s="42">
        <f>INDEX('Point Grid'!B:B,MATCH(A1,'Point Grid'!A:A,0))</f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7" x14ac:dyDescent="0.25">
      <c r="A5" s="9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7" x14ac:dyDescent="0.25">
      <c r="A6" s="30" t="s">
        <v>2</v>
      </c>
      <c r="B6" s="23" t="s">
        <v>144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7" ht="15.75" thickBot="1" x14ac:dyDescent="0.3">
      <c r="A7" s="42">
        <f>INDEX('Point Grid'!$C$8:$I$52,MATCH($A$1,'Point Grid'!$A$8:$A$52,0),MATCH(A6,'Point Grid'!$C$7:$I$7,0))</f>
        <v>1</v>
      </c>
      <c r="B7" s="34" t="s">
        <v>145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7"/>
      <c r="N7" s="36"/>
      <c r="O7" s="36"/>
      <c r="P7" s="36"/>
      <c r="Q7" s="36"/>
    </row>
    <row r="8" spans="1:17" ht="15.75" thickBot="1" x14ac:dyDescent="0.3">
      <c r="A8" s="5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7"/>
      <c r="N8" s="36"/>
      <c r="O8" s="36"/>
      <c r="P8" s="36"/>
      <c r="Q8" s="36"/>
    </row>
    <row r="9" spans="1:17" x14ac:dyDescent="0.25">
      <c r="A9" s="32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7"/>
      <c r="N9" s="36"/>
      <c r="O9" s="36"/>
      <c r="P9" s="36"/>
      <c r="Q9" s="36"/>
    </row>
    <row r="10" spans="1:17" x14ac:dyDescent="0.25">
      <c r="A10" s="30" t="s">
        <v>3</v>
      </c>
      <c r="B10" s="40" t="s">
        <v>146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7"/>
      <c r="N10" s="36"/>
      <c r="O10" s="36"/>
      <c r="P10" s="36"/>
      <c r="Q10" s="36"/>
    </row>
    <row r="11" spans="1:17" ht="15.75" thickBot="1" x14ac:dyDescent="0.3">
      <c r="A11" s="42">
        <f>INDEX('Point Grid'!$C$8:$I$52,MATCH($A$1,'Point Grid'!$A$8:$A$52,0),MATCH(A10,'Point Grid'!$C$7:$I$7,0))</f>
        <v>1</v>
      </c>
      <c r="B11" s="40" t="s">
        <v>147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36"/>
      <c r="Q11" s="36"/>
    </row>
    <row r="12" spans="1:17" ht="15.75" thickBot="1" x14ac:dyDescent="0.3">
      <c r="A12" s="5"/>
      <c r="B12" s="40" t="s">
        <v>148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7"/>
      <c r="N12" s="36"/>
      <c r="O12" s="36"/>
      <c r="P12" s="36"/>
      <c r="Q12" s="36"/>
    </row>
    <row r="13" spans="1:17" x14ac:dyDescent="0.25">
      <c r="A13" s="32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7"/>
      <c r="N13" s="36"/>
      <c r="O13" s="36"/>
      <c r="P13" s="36"/>
      <c r="Q13" s="36"/>
    </row>
    <row r="14" spans="1:17" ht="15.75" thickBot="1" x14ac:dyDescent="0.3">
      <c r="A14" s="33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9"/>
      <c r="N14" s="36"/>
      <c r="O14" s="36"/>
      <c r="P14" s="36"/>
      <c r="Q14" s="36"/>
    </row>
    <row r="15" spans="1:17" x14ac:dyDescent="0.25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1:17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7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</row>
    <row r="18" spans="2:17" x14ac:dyDescent="0.25"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2:1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2:1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2:1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</row>
    <row r="23" spans="2:1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</row>
    <row r="24" spans="2:1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  <row r="25" spans="2:17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</row>
    <row r="26" spans="2:17" x14ac:dyDescent="0.25"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</row>
    <row r="27" spans="2:17" x14ac:dyDescent="0.25"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</row>
  </sheetData>
  <mergeCells count="1">
    <mergeCell ref="L1:M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"/>
  <sheetViews>
    <sheetView zoomScaleNormal="100" workbookViewId="0"/>
  </sheetViews>
  <sheetFormatPr defaultColWidth="9.140625" defaultRowHeight="15" x14ac:dyDescent="0.25"/>
  <cols>
    <col min="1" max="1" width="9.140625" style="27"/>
    <col min="2" max="2" width="16" style="27" bestFit="1" customWidth="1"/>
    <col min="3" max="3" width="9.140625" style="27" customWidth="1"/>
    <col min="4" max="4" width="10.7109375" style="27" customWidth="1"/>
    <col min="5" max="5" width="9.140625" style="27" customWidth="1"/>
    <col min="6" max="6" width="4.7109375" style="27" customWidth="1"/>
    <col min="7" max="8" width="8.7109375" style="27" customWidth="1"/>
    <col min="9" max="9" width="11.7109375" style="27" customWidth="1"/>
    <col min="10" max="11" width="9.140625" style="27" customWidth="1"/>
    <col min="12" max="13" width="11.42578125" style="27" customWidth="1"/>
    <col min="14" max="16384" width="9.140625" style="27"/>
  </cols>
  <sheetData>
    <row r="1" spans="1:19" x14ac:dyDescent="0.25">
      <c r="A1" s="7">
        <v>26</v>
      </c>
      <c r="B1" s="31" t="s">
        <v>12</v>
      </c>
      <c r="C1" s="26"/>
      <c r="D1" s="26"/>
      <c r="E1" s="26"/>
      <c r="F1" s="26"/>
      <c r="G1" s="26"/>
      <c r="H1" s="26"/>
      <c r="I1" s="26"/>
      <c r="J1" s="26"/>
      <c r="K1" s="26"/>
      <c r="L1" s="59" t="s">
        <v>29</v>
      </c>
      <c r="M1" s="60"/>
    </row>
    <row r="2" spans="1:19" x14ac:dyDescent="0.25">
      <c r="A2" s="28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9"/>
    </row>
    <row r="3" spans="1:19" x14ac:dyDescent="0.25">
      <c r="A3" s="8" t="s">
        <v>13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36"/>
      <c r="O3" s="36"/>
      <c r="P3" s="36"/>
      <c r="Q3" s="36"/>
    </row>
    <row r="4" spans="1:19" x14ac:dyDescent="0.25">
      <c r="A4" s="42">
        <f>INDEX('Point Grid'!B:B,MATCH(A1,'Point Grid'!A:A,0))</f>
        <v>2.5</v>
      </c>
      <c r="B4" s="211" t="s">
        <v>401</v>
      </c>
      <c r="C4" s="212"/>
      <c r="D4" s="213"/>
      <c r="E4" s="23"/>
      <c r="F4" s="23"/>
      <c r="G4" s="23"/>
      <c r="H4" s="23"/>
      <c r="I4" s="23"/>
      <c r="J4" s="23"/>
      <c r="K4" s="23"/>
      <c r="L4" s="23"/>
      <c r="M4" s="24"/>
      <c r="N4" s="36"/>
      <c r="O4" s="36"/>
      <c r="P4" s="36"/>
      <c r="Q4" s="36"/>
    </row>
    <row r="5" spans="1:19" x14ac:dyDescent="0.25">
      <c r="A5" s="9"/>
      <c r="B5" s="214" t="s">
        <v>402</v>
      </c>
      <c r="C5" s="215"/>
      <c r="D5" s="216"/>
      <c r="E5" s="23"/>
      <c r="F5" s="23"/>
      <c r="G5" s="23"/>
      <c r="H5" s="23"/>
      <c r="I5" s="23"/>
      <c r="J5" s="23"/>
      <c r="K5" s="23"/>
      <c r="L5" s="23"/>
      <c r="M5" s="24"/>
      <c r="N5" s="36"/>
      <c r="O5" s="36"/>
      <c r="P5" s="36"/>
      <c r="Q5" s="36"/>
    </row>
    <row r="6" spans="1:19" x14ac:dyDescent="0.25">
      <c r="A6" s="9"/>
      <c r="B6" s="49"/>
      <c r="C6" s="34"/>
      <c r="D6" s="34"/>
      <c r="E6" s="34"/>
      <c r="F6" s="34"/>
      <c r="G6" s="34"/>
      <c r="H6" s="34"/>
      <c r="I6" s="34"/>
      <c r="J6" s="34"/>
      <c r="K6" s="34"/>
      <c r="L6" s="34"/>
      <c r="M6" s="37"/>
      <c r="N6" s="36"/>
      <c r="O6" s="36"/>
      <c r="P6" s="36"/>
      <c r="Q6" s="36"/>
    </row>
    <row r="7" spans="1:19" x14ac:dyDescent="0.25">
      <c r="A7" s="9"/>
      <c r="B7" s="62" t="s">
        <v>403</v>
      </c>
      <c r="C7" s="64"/>
      <c r="D7" s="188"/>
      <c r="E7" s="189" t="s">
        <v>421</v>
      </c>
      <c r="F7" s="34"/>
      <c r="G7" s="91" t="s">
        <v>412</v>
      </c>
      <c r="H7" s="63"/>
      <c r="I7" s="64"/>
      <c r="J7" s="115" t="s">
        <v>413</v>
      </c>
      <c r="K7" s="34"/>
      <c r="L7" s="34"/>
      <c r="M7" s="37"/>
      <c r="N7" s="36"/>
      <c r="O7" s="36"/>
      <c r="P7" s="36"/>
      <c r="Q7" s="36"/>
    </row>
    <row r="8" spans="1:19" x14ac:dyDescent="0.25">
      <c r="A8" s="9"/>
      <c r="B8" s="50" t="s">
        <v>404</v>
      </c>
      <c r="C8" s="72"/>
      <c r="D8" s="137"/>
      <c r="E8" s="139" t="s">
        <v>405</v>
      </c>
      <c r="F8" s="34"/>
      <c r="G8" s="147" t="s">
        <v>414</v>
      </c>
      <c r="H8" s="65"/>
      <c r="I8" s="72"/>
      <c r="J8" s="190">
        <v>3.15</v>
      </c>
      <c r="K8" s="34"/>
      <c r="L8" s="34"/>
      <c r="M8" s="37"/>
      <c r="N8" s="36"/>
      <c r="O8" s="36"/>
      <c r="P8" s="36"/>
      <c r="Q8" s="36"/>
    </row>
    <row r="9" spans="1:19" x14ac:dyDescent="0.25">
      <c r="A9" s="9"/>
      <c r="B9" s="50" t="s">
        <v>406</v>
      </c>
      <c r="C9" s="72"/>
      <c r="D9" s="137"/>
      <c r="E9" s="139" t="s">
        <v>407</v>
      </c>
      <c r="F9" s="34"/>
      <c r="G9" s="147" t="s">
        <v>415</v>
      </c>
      <c r="H9" s="65"/>
      <c r="I9" s="72"/>
      <c r="J9" s="190">
        <v>0.05</v>
      </c>
      <c r="K9" s="34"/>
      <c r="L9" s="34"/>
      <c r="M9" s="37"/>
      <c r="N9" s="36"/>
      <c r="O9" s="36"/>
      <c r="P9" s="36"/>
      <c r="Q9" s="36"/>
    </row>
    <row r="10" spans="1:19" x14ac:dyDescent="0.25">
      <c r="A10" s="9"/>
      <c r="B10" s="50" t="s">
        <v>408</v>
      </c>
      <c r="C10" s="72"/>
      <c r="D10" s="137"/>
      <c r="E10" s="139" t="s">
        <v>409</v>
      </c>
      <c r="F10" s="34"/>
      <c r="G10" s="148" t="s">
        <v>416</v>
      </c>
      <c r="H10" s="67"/>
      <c r="I10" s="73"/>
      <c r="J10" s="191">
        <v>0.02</v>
      </c>
      <c r="K10" s="34"/>
      <c r="L10" s="34"/>
      <c r="M10" s="37"/>
      <c r="N10" s="36"/>
      <c r="O10" s="36"/>
      <c r="P10" s="36"/>
      <c r="Q10" s="36"/>
    </row>
    <row r="11" spans="1:19" x14ac:dyDescent="0.25">
      <c r="A11" s="9"/>
      <c r="B11" s="52" t="s">
        <v>410</v>
      </c>
      <c r="C11" s="73"/>
      <c r="D11" s="118"/>
      <c r="E11" s="119">
        <v>100000</v>
      </c>
      <c r="F11" s="34"/>
      <c r="G11" s="34"/>
      <c r="H11" s="34"/>
      <c r="I11" s="34"/>
      <c r="J11" s="34"/>
      <c r="K11" s="34"/>
      <c r="L11" s="34"/>
      <c r="M11" s="37"/>
      <c r="N11" s="36"/>
      <c r="O11" s="36"/>
      <c r="P11" s="180"/>
      <c r="Q11" s="36"/>
      <c r="S11" s="180"/>
    </row>
    <row r="12" spans="1:19" x14ac:dyDescent="0.25">
      <c r="A12" s="9"/>
      <c r="B12" s="40"/>
      <c r="C12" s="34"/>
      <c r="D12" s="34"/>
      <c r="E12" s="34"/>
      <c r="F12" s="34"/>
      <c r="G12" s="80"/>
      <c r="H12" s="34"/>
      <c r="I12" s="34"/>
      <c r="J12" s="34"/>
      <c r="K12" s="34"/>
      <c r="L12" s="34"/>
      <c r="M12" s="37"/>
      <c r="N12" s="36"/>
      <c r="O12" s="36"/>
      <c r="P12" s="36"/>
      <c r="Q12" s="36"/>
      <c r="S12" s="36"/>
    </row>
    <row r="13" spans="1:19" x14ac:dyDescent="0.25">
      <c r="A13" s="9"/>
      <c r="B13" s="54" t="s">
        <v>411</v>
      </c>
      <c r="C13" s="70"/>
      <c r="D13" s="71"/>
      <c r="E13" s="187">
        <v>0.22</v>
      </c>
      <c r="F13" s="34"/>
      <c r="G13" s="149"/>
      <c r="H13" s="101" t="s">
        <v>429</v>
      </c>
      <c r="I13" s="76"/>
      <c r="J13" s="75" t="s">
        <v>423</v>
      </c>
      <c r="K13" s="70"/>
      <c r="L13" s="71"/>
      <c r="M13" s="37"/>
      <c r="N13" s="36"/>
      <c r="O13" s="36"/>
      <c r="P13" s="36"/>
      <c r="Q13" s="36"/>
      <c r="S13" s="36"/>
    </row>
    <row r="14" spans="1:19" x14ac:dyDescent="0.25">
      <c r="A14" s="9"/>
      <c r="B14" s="47" t="s">
        <v>427</v>
      </c>
      <c r="C14" s="34"/>
      <c r="D14" s="34"/>
      <c r="E14" s="34"/>
      <c r="F14" s="34"/>
      <c r="G14" s="147"/>
      <c r="H14" s="184">
        <v>0.19</v>
      </c>
      <c r="I14" s="72"/>
      <c r="J14" s="65" t="s">
        <v>424</v>
      </c>
      <c r="K14" s="184">
        <v>0.71</v>
      </c>
      <c r="L14" s="72"/>
      <c r="M14" s="37"/>
      <c r="N14" s="36"/>
      <c r="O14" s="36"/>
      <c r="P14" s="36"/>
      <c r="Q14" s="36"/>
      <c r="S14" s="36"/>
    </row>
    <row r="15" spans="1:19" x14ac:dyDescent="0.25">
      <c r="A15" s="9"/>
      <c r="B15" s="40"/>
      <c r="C15" s="34"/>
      <c r="D15" s="34"/>
      <c r="E15" s="34"/>
      <c r="F15" s="34"/>
      <c r="G15" s="147"/>
      <c r="H15" s="184">
        <v>0.28000000000000003</v>
      </c>
      <c r="I15" s="72"/>
      <c r="J15" s="65" t="s">
        <v>425</v>
      </c>
      <c r="K15" s="185">
        <v>0.62</v>
      </c>
      <c r="L15" s="72"/>
      <c r="M15" s="37"/>
      <c r="N15" s="36"/>
      <c r="O15" s="36"/>
      <c r="P15" s="103"/>
      <c r="Q15" s="36"/>
      <c r="S15" s="103"/>
    </row>
    <row r="16" spans="1:19" x14ac:dyDescent="0.25">
      <c r="A16" s="9"/>
      <c r="B16" s="182"/>
      <c r="C16" s="34"/>
      <c r="D16" s="34"/>
      <c r="E16" s="182"/>
      <c r="F16" s="34"/>
      <c r="G16" s="148"/>
      <c r="H16" s="186" t="s">
        <v>422</v>
      </c>
      <c r="I16" s="73"/>
      <c r="J16" s="67" t="s">
        <v>426</v>
      </c>
      <c r="K16" s="67"/>
      <c r="L16" s="73"/>
      <c r="M16" s="37"/>
      <c r="N16" s="36"/>
      <c r="O16" s="36"/>
      <c r="P16" s="36"/>
      <c r="Q16" s="36"/>
      <c r="S16" s="36"/>
    </row>
    <row r="17" spans="1:19" x14ac:dyDescent="0.25">
      <c r="A17" s="32"/>
      <c r="B17" s="182"/>
      <c r="C17" s="34"/>
      <c r="D17" s="34"/>
      <c r="E17" s="183"/>
      <c r="F17" s="34"/>
      <c r="G17" s="34"/>
      <c r="H17" s="34"/>
      <c r="I17" s="34"/>
      <c r="J17" s="34"/>
      <c r="K17" s="34"/>
      <c r="L17" s="34"/>
      <c r="M17" s="37"/>
      <c r="N17" s="36"/>
      <c r="O17" s="36"/>
      <c r="P17" s="36"/>
      <c r="Q17" s="36"/>
      <c r="S17" s="36"/>
    </row>
    <row r="18" spans="1:19" x14ac:dyDescent="0.25">
      <c r="A18" s="32"/>
      <c r="B18" s="211" t="s">
        <v>417</v>
      </c>
      <c r="C18" s="212"/>
      <c r="D18" s="213"/>
      <c r="E18" s="23"/>
      <c r="F18" s="23"/>
      <c r="G18" s="23"/>
      <c r="H18" s="23"/>
      <c r="I18" s="23"/>
      <c r="J18" s="23"/>
      <c r="K18" s="23"/>
      <c r="L18" s="34"/>
      <c r="M18" s="37"/>
      <c r="N18" s="36"/>
      <c r="O18" s="36"/>
      <c r="P18" s="181"/>
      <c r="Q18" s="36"/>
      <c r="S18" s="181"/>
    </row>
    <row r="19" spans="1:19" x14ac:dyDescent="0.25">
      <c r="A19" s="32"/>
      <c r="B19" s="214" t="s">
        <v>402</v>
      </c>
      <c r="C19" s="215"/>
      <c r="D19" s="216"/>
      <c r="E19" s="23"/>
      <c r="F19" s="23"/>
      <c r="G19" s="23"/>
      <c r="H19" s="23"/>
      <c r="I19" s="23"/>
      <c r="J19" s="23"/>
      <c r="K19" s="23"/>
      <c r="L19" s="34"/>
      <c r="M19" s="37"/>
      <c r="N19" s="36"/>
      <c r="O19" s="36"/>
      <c r="P19" s="181"/>
      <c r="Q19" s="36"/>
      <c r="S19" s="181"/>
    </row>
    <row r="20" spans="1:19" x14ac:dyDescent="0.25">
      <c r="A20" s="32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37"/>
      <c r="N20" s="36"/>
      <c r="O20" s="36"/>
      <c r="P20" s="181"/>
      <c r="Q20" s="36"/>
      <c r="S20" s="181"/>
    </row>
    <row r="21" spans="1:19" x14ac:dyDescent="0.25">
      <c r="A21" s="32"/>
      <c r="B21" s="62" t="s">
        <v>403</v>
      </c>
      <c r="C21" s="64"/>
      <c r="D21" s="188"/>
      <c r="E21" s="189" t="s">
        <v>421</v>
      </c>
      <c r="F21" s="49"/>
      <c r="G21" s="91" t="s">
        <v>412</v>
      </c>
      <c r="H21" s="63"/>
      <c r="I21" s="64"/>
      <c r="J21" s="192">
        <v>0.05</v>
      </c>
      <c r="K21" s="49"/>
      <c r="L21" s="49"/>
      <c r="M21" s="37"/>
      <c r="N21" s="36"/>
      <c r="O21" s="36"/>
      <c r="P21" s="36"/>
      <c r="Q21" s="36"/>
    </row>
    <row r="22" spans="1:19" x14ac:dyDescent="0.25">
      <c r="A22" s="32"/>
      <c r="B22" s="52" t="s">
        <v>404</v>
      </c>
      <c r="C22" s="73"/>
      <c r="D22" s="138"/>
      <c r="E22" s="140" t="s">
        <v>405</v>
      </c>
      <c r="F22" s="49"/>
      <c r="G22" s="193" t="s">
        <v>428</v>
      </c>
      <c r="H22" s="67"/>
      <c r="I22" s="73"/>
      <c r="J22" s="191"/>
      <c r="K22" s="49"/>
      <c r="L22" s="49"/>
      <c r="M22" s="37"/>
      <c r="N22" s="36"/>
      <c r="O22" s="36"/>
      <c r="P22" s="36"/>
      <c r="Q22" s="36"/>
    </row>
    <row r="23" spans="1:19" x14ac:dyDescent="0.25">
      <c r="A23" s="32"/>
      <c r="B23" s="49"/>
      <c r="C23" s="49"/>
      <c r="D23" s="49"/>
      <c r="E23" s="49"/>
      <c r="F23" s="49"/>
      <c r="G23" s="147" t="s">
        <v>415</v>
      </c>
      <c r="H23" s="65"/>
      <c r="I23" s="72"/>
      <c r="J23" s="190">
        <v>0.08</v>
      </c>
      <c r="K23" s="49"/>
      <c r="L23" s="49"/>
      <c r="M23" s="37"/>
      <c r="N23" s="36"/>
      <c r="O23" s="36"/>
      <c r="P23" s="36"/>
      <c r="Q23" s="36"/>
    </row>
    <row r="24" spans="1:19" x14ac:dyDescent="0.25">
      <c r="A24" s="32"/>
      <c r="B24" s="49"/>
      <c r="C24" s="49"/>
      <c r="D24" s="49"/>
      <c r="E24" s="49"/>
      <c r="F24" s="49"/>
      <c r="G24" s="148" t="s">
        <v>416</v>
      </c>
      <c r="H24" s="67"/>
      <c r="I24" s="73"/>
      <c r="J24" s="191">
        <v>0.04</v>
      </c>
      <c r="K24" s="49"/>
      <c r="L24" s="49"/>
      <c r="M24" s="37"/>
      <c r="N24" s="36"/>
      <c r="O24" s="36"/>
      <c r="P24" s="180"/>
      <c r="Q24" s="36"/>
    </row>
    <row r="25" spans="1:19" x14ac:dyDescent="0.25">
      <c r="A25" s="32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7"/>
      <c r="N25" s="36"/>
      <c r="O25" s="36"/>
      <c r="P25" s="36"/>
      <c r="Q25" s="36"/>
    </row>
    <row r="26" spans="1:19" x14ac:dyDescent="0.25">
      <c r="A26" s="32"/>
      <c r="B26" s="49"/>
      <c r="C26" s="49"/>
      <c r="D26" s="49"/>
      <c r="E26" s="49"/>
      <c r="F26" s="49"/>
      <c r="G26" s="49" t="s">
        <v>418</v>
      </c>
      <c r="H26" s="49"/>
      <c r="I26" s="49"/>
      <c r="J26" s="49"/>
      <c r="K26" s="49"/>
      <c r="L26" s="49"/>
      <c r="M26" s="37"/>
      <c r="N26" s="36"/>
      <c r="O26" s="36"/>
      <c r="P26" s="36"/>
      <c r="Q26" s="36"/>
    </row>
    <row r="27" spans="1:19" x14ac:dyDescent="0.25">
      <c r="A27" s="32"/>
      <c r="B27" s="49"/>
      <c r="C27" s="49"/>
      <c r="D27" s="49"/>
      <c r="E27" s="49"/>
      <c r="F27" s="49"/>
      <c r="G27" s="205" t="s">
        <v>430</v>
      </c>
      <c r="H27" s="206" t="s">
        <v>432</v>
      </c>
      <c r="I27" s="206"/>
      <c r="J27" s="206"/>
      <c r="K27" s="207"/>
      <c r="L27" s="49"/>
      <c r="M27" s="37"/>
      <c r="N27" s="36"/>
      <c r="O27" s="36"/>
      <c r="P27" s="103"/>
      <c r="Q27" s="36"/>
    </row>
    <row r="28" spans="1:19" x14ac:dyDescent="0.25">
      <c r="A28" s="32"/>
      <c r="B28" s="49"/>
      <c r="C28" s="49"/>
      <c r="D28" s="49"/>
      <c r="E28" s="49"/>
      <c r="F28" s="49"/>
      <c r="G28" s="200" t="s">
        <v>431</v>
      </c>
      <c r="H28" s="201" t="s">
        <v>433</v>
      </c>
      <c r="I28" s="201"/>
      <c r="J28" s="201"/>
      <c r="K28" s="204"/>
      <c r="L28" s="49"/>
      <c r="M28" s="37"/>
      <c r="N28" s="36"/>
      <c r="O28" s="36"/>
      <c r="P28" s="36"/>
      <c r="Q28" s="36"/>
    </row>
    <row r="29" spans="1:19" x14ac:dyDescent="0.25">
      <c r="A29" s="32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37"/>
      <c r="N29" s="36"/>
      <c r="O29" s="36"/>
      <c r="P29" s="181"/>
      <c r="Q29" s="36"/>
    </row>
    <row r="30" spans="1:19" x14ac:dyDescent="0.25">
      <c r="A30" s="32"/>
      <c r="B30" s="49"/>
      <c r="C30" s="49"/>
      <c r="D30" s="49"/>
      <c r="E30" s="49"/>
      <c r="F30" s="49"/>
      <c r="G30" s="194" t="s">
        <v>410</v>
      </c>
      <c r="H30" s="203"/>
      <c r="I30" s="195"/>
      <c r="J30" s="63"/>
      <c r="K30" s="196">
        <v>70000</v>
      </c>
      <c r="L30" s="49"/>
      <c r="M30" s="37"/>
      <c r="N30" s="36"/>
      <c r="O30" s="36"/>
      <c r="P30" s="36"/>
      <c r="Q30" s="36"/>
    </row>
    <row r="31" spans="1:19" x14ac:dyDescent="0.25">
      <c r="A31" s="32"/>
      <c r="B31" s="49"/>
      <c r="C31" s="49"/>
      <c r="D31" s="49"/>
      <c r="E31" s="49"/>
      <c r="F31" s="49"/>
      <c r="G31" s="197" t="s">
        <v>408</v>
      </c>
      <c r="H31" s="208"/>
      <c r="I31" s="198"/>
      <c r="J31" s="65"/>
      <c r="K31" s="199" t="s">
        <v>419</v>
      </c>
      <c r="L31" s="49"/>
      <c r="M31" s="37"/>
      <c r="N31" s="36"/>
      <c r="O31" s="36"/>
      <c r="P31" s="181"/>
      <c r="Q31" s="36"/>
    </row>
    <row r="32" spans="1:19" x14ac:dyDescent="0.25">
      <c r="A32" s="32"/>
      <c r="B32" s="49"/>
      <c r="C32" s="49"/>
      <c r="D32" s="49"/>
      <c r="E32" s="49"/>
      <c r="F32" s="49"/>
      <c r="G32" s="209" t="s">
        <v>420</v>
      </c>
      <c r="H32" s="204"/>
      <c r="I32" s="201"/>
      <c r="J32" s="67"/>
      <c r="K32" s="202">
        <v>0.15</v>
      </c>
      <c r="L32" s="34"/>
      <c r="M32" s="37"/>
      <c r="N32" s="36"/>
      <c r="O32" s="36"/>
      <c r="P32" s="181"/>
      <c r="Q32" s="36"/>
    </row>
    <row r="33" spans="1:17" x14ac:dyDescent="0.25">
      <c r="A33" s="32"/>
      <c r="B33" s="49"/>
      <c r="C33" s="49"/>
      <c r="D33" s="49"/>
      <c r="E33" s="49"/>
      <c r="F33" s="49"/>
      <c r="G33" s="34"/>
      <c r="H33" s="34"/>
      <c r="I33" s="34"/>
      <c r="J33" s="34"/>
      <c r="K33" s="34"/>
      <c r="L33" s="34"/>
      <c r="M33" s="37"/>
      <c r="N33" s="36"/>
      <c r="O33" s="36"/>
      <c r="P33" s="36"/>
      <c r="Q33" s="36"/>
    </row>
    <row r="34" spans="1:17" x14ac:dyDescent="0.25">
      <c r="A34" s="32"/>
      <c r="B34" s="217" t="s">
        <v>436</v>
      </c>
      <c r="C34" s="218"/>
      <c r="D34" s="219"/>
      <c r="E34" s="161"/>
      <c r="F34" s="161"/>
      <c r="G34" s="34"/>
      <c r="H34" s="34"/>
      <c r="I34" s="34"/>
      <c r="J34" s="34"/>
      <c r="K34" s="34"/>
      <c r="L34" s="34"/>
      <c r="M34" s="37"/>
      <c r="N34" s="36"/>
      <c r="O34" s="36"/>
      <c r="P34" s="36"/>
      <c r="Q34" s="36"/>
    </row>
    <row r="35" spans="1:17" x14ac:dyDescent="0.25">
      <c r="A35" s="32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34"/>
      <c r="M35" s="37"/>
      <c r="N35" s="36"/>
      <c r="O35" s="36"/>
      <c r="P35" s="36"/>
      <c r="Q35" s="36"/>
    </row>
    <row r="36" spans="1:17" x14ac:dyDescent="0.25">
      <c r="A36" s="32"/>
      <c r="B36" s="210" t="s">
        <v>434</v>
      </c>
      <c r="C36" s="163"/>
      <c r="D36" s="163"/>
      <c r="E36" s="163"/>
      <c r="F36" s="163"/>
      <c r="G36" s="63"/>
      <c r="H36" s="63"/>
      <c r="I36" s="63"/>
      <c r="J36" s="63"/>
      <c r="K36" s="64"/>
      <c r="L36" s="34"/>
      <c r="M36" s="37"/>
      <c r="N36" s="36"/>
      <c r="O36" s="36"/>
      <c r="P36" s="36"/>
      <c r="Q36" s="36"/>
    </row>
    <row r="37" spans="1:17" x14ac:dyDescent="0.25">
      <c r="A37" s="32"/>
      <c r="B37" s="148" t="s">
        <v>435</v>
      </c>
      <c r="C37" s="67"/>
      <c r="D37" s="67"/>
      <c r="E37" s="67"/>
      <c r="F37" s="67"/>
      <c r="G37" s="67"/>
      <c r="H37" s="67"/>
      <c r="I37" s="67"/>
      <c r="J37" s="67"/>
      <c r="K37" s="73"/>
      <c r="L37" s="34"/>
      <c r="M37" s="37"/>
      <c r="N37" s="36"/>
      <c r="O37" s="36"/>
      <c r="P37" s="36"/>
      <c r="Q37" s="36"/>
    </row>
    <row r="38" spans="1:17" x14ac:dyDescent="0.25">
      <c r="A38" s="32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7"/>
      <c r="N38" s="36"/>
      <c r="O38" s="36"/>
      <c r="P38" s="36"/>
      <c r="Q38" s="36"/>
    </row>
    <row r="39" spans="1:17" x14ac:dyDescent="0.25">
      <c r="A39" s="32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7"/>
      <c r="N39" s="36"/>
      <c r="O39" s="36"/>
      <c r="P39" s="36"/>
      <c r="Q39" s="36"/>
    </row>
    <row r="40" spans="1:17" x14ac:dyDescent="0.25">
      <c r="A40" s="30" t="s">
        <v>2</v>
      </c>
      <c r="B40" s="34" t="s">
        <v>441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7"/>
      <c r="N40" s="36"/>
      <c r="O40" s="36"/>
      <c r="P40" s="36"/>
      <c r="Q40" s="36"/>
    </row>
    <row r="41" spans="1:17" ht="15.75" thickBot="1" x14ac:dyDescent="0.3">
      <c r="A41" s="42">
        <f>INDEX('Point Grid'!$C$8:$I$52,MATCH($A$1,'Point Grid'!$A$8:$A$52,0),MATCH(A40,'Point Grid'!$C$7:$I$7,0))</f>
        <v>1.5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7"/>
      <c r="N41" s="36"/>
      <c r="O41" s="36"/>
      <c r="P41" s="36"/>
      <c r="Q41" s="36"/>
    </row>
    <row r="42" spans="1:17" ht="15.75" thickBot="1" x14ac:dyDescent="0.3">
      <c r="A42" s="5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7"/>
      <c r="N42" s="36"/>
      <c r="O42" s="36"/>
      <c r="P42" s="36"/>
      <c r="Q42" s="36"/>
    </row>
    <row r="43" spans="1:17" x14ac:dyDescent="0.25">
      <c r="A43" s="32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7"/>
      <c r="N43" s="36"/>
      <c r="O43" s="36"/>
      <c r="P43" s="36"/>
      <c r="Q43" s="36"/>
    </row>
    <row r="44" spans="1:17" x14ac:dyDescent="0.25">
      <c r="A44" s="30" t="s">
        <v>3</v>
      </c>
      <c r="B44" s="34" t="s">
        <v>440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7"/>
      <c r="N44" s="36"/>
      <c r="O44" s="36"/>
      <c r="P44" s="36"/>
      <c r="Q44" s="36"/>
    </row>
    <row r="45" spans="1:17" ht="15.75" thickBot="1" x14ac:dyDescent="0.3">
      <c r="A45" s="42">
        <f>INDEX('Point Grid'!$C$8:$I$52,MATCH($A$1,'Point Grid'!$A$8:$A$52,0),MATCH(A44,'Point Grid'!$C$7:$I$7,0))</f>
        <v>0.5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7"/>
      <c r="N45" s="36"/>
      <c r="O45" s="36"/>
      <c r="P45" s="36"/>
      <c r="Q45" s="36"/>
    </row>
    <row r="46" spans="1:17" ht="15.75" thickBot="1" x14ac:dyDescent="0.3">
      <c r="A46" s="5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7"/>
      <c r="N46" s="36"/>
      <c r="O46" s="36"/>
      <c r="P46" s="36"/>
      <c r="Q46" s="36"/>
    </row>
    <row r="47" spans="1:17" x14ac:dyDescent="0.25">
      <c r="A47" s="32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7"/>
      <c r="N47" s="36"/>
      <c r="O47" s="36"/>
      <c r="P47" s="36"/>
      <c r="Q47" s="36"/>
    </row>
    <row r="48" spans="1:17" x14ac:dyDescent="0.25">
      <c r="A48" s="30" t="s">
        <v>4</v>
      </c>
      <c r="B48" s="34" t="s">
        <v>439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7"/>
      <c r="N48" s="36"/>
      <c r="O48" s="36"/>
      <c r="P48" s="36"/>
      <c r="Q48" s="36"/>
    </row>
    <row r="49" spans="1:17" ht="15.75" thickBot="1" x14ac:dyDescent="0.3">
      <c r="A49" s="42">
        <f>INDEX('Point Grid'!$C$8:$I$52,MATCH($A$1,'Point Grid'!$A$8:$A$52,0),MATCH(A48,'Point Grid'!$C$7:$I$7,0))</f>
        <v>0.5</v>
      </c>
      <c r="B49" s="34" t="s">
        <v>437</v>
      </c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7"/>
      <c r="N49" s="36"/>
      <c r="O49" s="36"/>
      <c r="P49" s="36"/>
      <c r="Q49" s="36"/>
    </row>
    <row r="50" spans="1:17" ht="15.75" thickBot="1" x14ac:dyDescent="0.3">
      <c r="A50" s="5"/>
      <c r="B50" s="34" t="s">
        <v>438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7"/>
      <c r="N50" s="36"/>
      <c r="O50" s="36"/>
      <c r="P50" s="36"/>
      <c r="Q50" s="36"/>
    </row>
    <row r="51" spans="1:17" x14ac:dyDescent="0.25">
      <c r="A51" s="32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7"/>
      <c r="N51" s="36"/>
      <c r="O51" s="36"/>
      <c r="P51" s="36"/>
      <c r="Q51" s="36"/>
    </row>
    <row r="52" spans="1:17" ht="15.75" thickBot="1" x14ac:dyDescent="0.3">
      <c r="A52" s="33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9"/>
      <c r="N52" s="36"/>
      <c r="O52" s="36"/>
      <c r="P52" s="36"/>
      <c r="Q52" s="36"/>
    </row>
    <row r="53" spans="1:17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1:17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1:17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1:17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1:17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1:17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1:17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1:17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1:17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1:17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1:17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1:17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2:17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</row>
  </sheetData>
  <mergeCells count="1">
    <mergeCell ref="L1:M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L1" location="'Point Grid'!A8" display="Return to Point Grid"/>
    <hyperlink ref="L1:M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Owner</cp:lastModifiedBy>
  <cp:lastPrinted>2021-01-22T14:42:33Z</cp:lastPrinted>
  <dcterms:created xsi:type="dcterms:W3CDTF">2020-12-22T11:57:29Z</dcterms:created>
  <dcterms:modified xsi:type="dcterms:W3CDTF">2024-06-08T00:54:45Z</dcterms:modified>
</cp:coreProperties>
</file>