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 name="26" sheetId="56" r:id="rId28"/>
    <sheet name="27" sheetId="57" r:id="rId29"/>
    <sheet name="28" sheetId="58" r:id="rId30"/>
    <sheet name="29" sheetId="59" r:id="rId3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49" l="1"/>
  <c r="A19" i="59" l="1"/>
  <c r="A15" i="59"/>
  <c r="A11" i="59"/>
  <c r="A7" i="59"/>
  <c r="A16" i="58"/>
  <c r="A12" i="58"/>
  <c r="A8" i="58"/>
  <c r="L35" i="1"/>
  <c r="B35" i="1"/>
  <c r="L34" i="1"/>
  <c r="B34" i="1"/>
  <c r="A4" i="59" s="1"/>
  <c r="A19" i="57"/>
  <c r="A15" i="57"/>
  <c r="A11" i="57"/>
  <c r="A7" i="57"/>
  <c r="A44" i="56"/>
  <c r="A40" i="56"/>
  <c r="A18" i="55"/>
  <c r="A14" i="55"/>
  <c r="A19" i="28"/>
  <c r="A15" i="29"/>
  <c r="A11" i="29"/>
  <c r="A7" i="29"/>
  <c r="A15" i="30"/>
  <c r="A11" i="30"/>
  <c r="A7" i="30"/>
  <c r="A35" i="23"/>
  <c r="A31" i="23"/>
  <c r="A27" i="23"/>
  <c r="A23" i="23"/>
  <c r="A30" i="22"/>
  <c r="A26" i="22"/>
  <c r="A22" i="22"/>
  <c r="A62" i="21"/>
  <c r="A58" i="21"/>
  <c r="A54" i="21"/>
  <c r="A50" i="21"/>
  <c r="A57" i="20"/>
  <c r="A53" i="20"/>
  <c r="A23" i="54"/>
  <c r="A19" i="54"/>
  <c r="A15" i="54"/>
  <c r="A29" i="35"/>
  <c r="A25" i="35"/>
  <c r="A21" i="35"/>
  <c r="A17" i="35"/>
  <c r="A19" i="36"/>
  <c r="A15" i="36"/>
  <c r="A11" i="36"/>
  <c r="A7" i="36"/>
  <c r="A13" i="37"/>
  <c r="A7" i="37"/>
  <c r="A15" i="38"/>
  <c r="A11" i="38"/>
  <c r="A15" i="39"/>
  <c r="A11" i="39"/>
  <c r="A7" i="39"/>
  <c r="A22" i="40"/>
  <c r="A18" i="40"/>
  <c r="A14" i="40"/>
  <c r="A10" i="40"/>
  <c r="A19" i="41"/>
  <c r="A15" i="41"/>
  <c r="A11" i="42"/>
  <c r="A7" i="42"/>
  <c r="A23" i="49"/>
  <c r="A15" i="49"/>
  <c r="A11" i="49"/>
  <c r="A7" i="49"/>
  <c r="A19" i="50"/>
  <c r="A15" i="50"/>
  <c r="A11" i="50"/>
  <c r="A7" i="50"/>
  <c r="A15" i="51"/>
  <c r="A21" i="52"/>
  <c r="A17" i="52"/>
  <c r="A12" i="52"/>
  <c r="A7" i="52"/>
  <c r="A21" i="53"/>
  <c r="A17" i="53"/>
  <c r="A13" i="53"/>
  <c r="A9" i="53"/>
  <c r="A19" i="5"/>
  <c r="A15" i="5"/>
  <c r="A11" i="5"/>
  <c r="A7" i="5"/>
  <c r="A13" i="4"/>
  <c r="A7" i="4"/>
  <c r="A15" i="2"/>
  <c r="A11" i="2"/>
  <c r="A7" i="2"/>
  <c r="L36" i="1"/>
  <c r="B36" i="1"/>
  <c r="A4" i="57" s="1"/>
  <c r="L33" i="1"/>
  <c r="B33" i="1"/>
  <c r="A4" i="56" s="1"/>
  <c r="L32" i="1"/>
  <c r="B32" i="1"/>
  <c r="A4" i="55" s="1"/>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11" i="1"/>
  <c r="J35" i="1"/>
  <c r="J10" i="1"/>
  <c r="J30" i="1"/>
  <c r="J33" i="1"/>
  <c r="J15" i="1"/>
  <c r="J19" i="1"/>
  <c r="J24" i="1"/>
  <c r="J23" i="1"/>
  <c r="J21" i="1"/>
  <c r="J17" i="1"/>
  <c r="J28" i="1"/>
  <c r="J14" i="1"/>
  <c r="J18" i="1"/>
  <c r="J27" i="1"/>
  <c r="J26" i="1"/>
  <c r="J13" i="1"/>
  <c r="J20" i="1"/>
  <c r="J22" i="1"/>
  <c r="J16" i="1"/>
  <c r="J29" i="1"/>
  <c r="J12" i="1"/>
  <c r="J34" i="1"/>
  <c r="J9" i="1"/>
  <c r="J32" i="1"/>
  <c r="J36" i="1"/>
  <c r="J8" i="1"/>
  <c r="J25" i="1"/>
  <c r="J31" i="1"/>
  <c r="O36" i="1" l="1" a="1"/>
  <c r="O36" i="1" s="1"/>
  <c r="P36" i="1" a="1"/>
  <c r="P36" i="1" s="1"/>
  <c r="R36" i="1" a="1"/>
  <c r="R36" i="1" s="1"/>
  <c r="Q36" i="1" a="1"/>
  <c r="Q36" i="1" s="1"/>
  <c r="S36" i="1" a="1"/>
  <c r="S36" i="1" s="1"/>
  <c r="M36" i="1" a="1"/>
  <c r="M36" i="1" s="1"/>
  <c r="N36" i="1" a="1"/>
  <c r="N36" i="1" s="1"/>
  <c r="A4" i="58"/>
  <c r="R34" i="1" a="1"/>
  <c r="R34" i="1" s="1"/>
  <c r="M34" i="1" a="1"/>
  <c r="M34" i="1" s="1"/>
  <c r="O34" i="1" a="1"/>
  <c r="O34" i="1" s="1"/>
  <c r="Q34" i="1" a="1"/>
  <c r="Q34" i="1" s="1"/>
  <c r="S34" i="1" a="1"/>
  <c r="S34" i="1" s="1"/>
  <c r="N34" i="1" a="1"/>
  <c r="N34" i="1" s="1"/>
  <c r="P34" i="1" a="1"/>
  <c r="P34" i="1" s="1"/>
  <c r="A4" i="50"/>
  <c r="M14" i="1" s="1" a="1"/>
  <c r="M14" i="1" s="1"/>
  <c r="M31" i="1" a="1"/>
  <c r="M31" i="1" s="1"/>
  <c r="M19" i="1" a="1"/>
  <c r="M19" i="1" s="1"/>
  <c r="M16" i="1" a="1"/>
  <c r="M16" i="1" s="1"/>
  <c r="M23" i="1" a="1"/>
  <c r="M23" i="1" s="1"/>
  <c r="M25" i="1" a="1"/>
  <c r="M25" i="1" s="1"/>
  <c r="M33" i="1" a="1"/>
  <c r="M33"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R33" i="1" a="1"/>
  <c r="R33" i="1" s="1"/>
  <c r="P33" i="1" a="1"/>
  <c r="P33" i="1" s="1"/>
  <c r="S22" i="1" a="1"/>
  <c r="S22" i="1" s="1"/>
  <c r="Q30" i="1" a="1"/>
  <c r="Q30" i="1" s="1"/>
  <c r="R30" i="1" a="1"/>
  <c r="R30" i="1" s="1"/>
  <c r="Q31" i="1" a="1"/>
  <c r="Q31" i="1" s="1"/>
  <c r="S23" i="1" a="1"/>
  <c r="S23" i="1" s="1"/>
  <c r="Q19" i="1" a="1"/>
  <c r="Q19" i="1" s="1"/>
  <c r="S27" i="1" a="1"/>
  <c r="S27" i="1" s="1"/>
  <c r="O33" i="1" a="1"/>
  <c r="O33" i="1" s="1"/>
  <c r="M13" i="1" a="1"/>
  <c r="M13" i="1" s="1"/>
  <c r="M12" i="1" a="1"/>
  <c r="M12" i="1" s="1"/>
  <c r="S12" i="1" a="1"/>
  <c r="S12" i="1" s="1"/>
  <c r="R29" i="1" a="1"/>
  <c r="R29" i="1" s="1"/>
  <c r="O31" i="1" a="1"/>
  <c r="O31" i="1" s="1"/>
  <c r="S33" i="1" a="1"/>
  <c r="S33" i="1" s="1"/>
  <c r="P31" i="1" a="1"/>
  <c r="P31" i="1" s="1"/>
  <c r="M29" i="1" a="1"/>
  <c r="M29" i="1" s="1"/>
  <c r="S30" i="1" a="1"/>
  <c r="S30" i="1" s="1"/>
  <c r="O30" i="1" a="1"/>
  <c r="O30" i="1" s="1"/>
  <c r="P29" i="1" a="1"/>
  <c r="P29" i="1" s="1"/>
  <c r="Q29" i="1" a="1"/>
  <c r="Q29" i="1" s="1"/>
  <c r="Q18" i="1" a="1"/>
  <c r="Q18" i="1" s="1"/>
  <c r="O29" i="1" a="1"/>
  <c r="O29" i="1" s="1"/>
  <c r="Q27" i="1" a="1"/>
  <c r="Q27" i="1" s="1"/>
  <c r="Q33" i="1" a="1"/>
  <c r="Q33" i="1" s="1"/>
  <c r="O21" i="1" a="1"/>
  <c r="O21" i="1" s="1"/>
  <c r="P27" i="1" a="1"/>
  <c r="P27" i="1" s="1"/>
  <c r="O22" i="1" a="1"/>
  <c r="O22" i="1" s="1"/>
  <c r="S16" i="1" a="1"/>
  <c r="S16" i="1" s="1"/>
  <c r="N12" i="1" a="1"/>
  <c r="N12" i="1" s="1"/>
  <c r="O23" i="1" a="1"/>
  <c r="O23" i="1" s="1"/>
  <c r="R13" i="1" a="1"/>
  <c r="R13" i="1" s="1"/>
  <c r="P13" i="1" a="1"/>
  <c r="P13"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N33" i="1" a="1"/>
  <c r="N33" i="1" s="1"/>
  <c r="P22" i="1" a="1"/>
  <c r="P22" i="1" s="1"/>
  <c r="O24" i="1" a="1"/>
  <c r="O24" i="1" s="1"/>
  <c r="R27" i="1" a="1"/>
  <c r="R27" i="1" s="1"/>
  <c r="R19" i="1" a="1"/>
  <c r="R19"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P14" i="1" l="1" a="1"/>
  <c r="P14" i="1" s="1"/>
  <c r="P35" i="1" a="1"/>
  <c r="P35" i="1" s="1"/>
  <c r="O35" i="1" a="1"/>
  <c r="O35" i="1" s="1"/>
  <c r="Q35" i="1" a="1"/>
  <c r="Q35" i="1" s="1"/>
  <c r="S35" i="1" a="1"/>
  <c r="S35" i="1" s="1"/>
  <c r="R35" i="1" a="1"/>
  <c r="R35" i="1" s="1"/>
  <c r="N35" i="1" a="1"/>
  <c r="N35" i="1" s="1"/>
  <c r="M35" i="1" a="1"/>
  <c r="M35" i="1" s="1"/>
  <c r="O14" i="1" a="1"/>
  <c r="O14" i="1" s="1"/>
  <c r="Q14" i="1" a="1"/>
  <c r="Q14" i="1" s="1"/>
  <c r="S14" i="1" a="1"/>
  <c r="S14" i="1" s="1"/>
  <c r="N14" i="1" a="1"/>
  <c r="N14" i="1" s="1"/>
  <c r="R14" i="1" a="1"/>
  <c r="R14"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<sst xmlns="http://schemas.openxmlformats.org/spreadsheetml/2006/main" count="561" uniqueCount="304">
  <si>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</si>
  <si>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</si>
  <si>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</si>
  <si>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</si>
  <si>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</si>
  <si>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</si>
  <si>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</si>
  <si>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</si>
  <si>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</si>
  <si>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</si>
  <si>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</si>
  <si>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</si>
  <si>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</si>
  <si>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</si>
  <si>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</si>
  <si>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</si>
  <si>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</si>
  <si>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</si>
  <si>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</si>
  <si>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</si>
  <si>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</si>
  <si>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</si>
  <si>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</si>
  <si>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</si>
  <si>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</si>
  <si>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</si>
  <si>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</si>
  <si>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</si>
  <si>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</si>
  <si>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</si>
  <si>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</si>
  <si>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</si>
  <si>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Briefly describe two challenges faced by regulators when evaluating the reasonableness of catastrophe models.</t>
  </si>
  <si>
    <t>Briefly describe two reasons insurers have readily accepted catastrophe modeling technology.</t>
  </si>
  <si>
    <t>Briefly describe two benefits to consumers from the improved estimates of loss exposure produced by catastrophe modeling.</t>
  </si>
  <si>
    <t>For each of the following lines of insurance, briefly describe the degree of regulatory scrutiny and provide a rationale for it.</t>
  </si>
  <si>
    <t>•     Inland marine</t>
  </si>
  <si>
    <t>•     Private passenger auto</t>
  </si>
  <si>
    <t>•     Commercial general liability</t>
  </si>
  <si>
    <t>Describe how political influence could explain the difference in regulatory scrutiny between ocean marine insurance and workers compensation insurance.</t>
  </si>
  <si>
    <t>Briefly describe three arguments that support the need for insurance rate regulation.</t>
  </si>
  <si>
    <t>Briefly describe three arguments that support the need for insurance solvency regulation.</t>
  </si>
  <si>
    <t>Identify an area of overlap and an area of conflict between the goals of rate regulation and solvency regulation.</t>
  </si>
  <si>
    <t>Describe one advantage and one disadvantage to insurance companies of having numerous state and federal agencies involved in solvency regulation.</t>
  </si>
  <si>
    <t>•     Boycotting insurance agents who also represent other insurers</t>
  </si>
  <si>
    <t>•     Requiring the purchase of a homeowners policy with the purchase of an auto policy</t>
  </si>
  <si>
    <t>Describe the impact of the Clayton Antitrust Act on the insurance industry.</t>
  </si>
  <si>
    <t>Explain how each of this insurer's actions would be addressed uoder the Clayton Antitrust Act.</t>
  </si>
  <si>
    <t>Describe the impact of the McCarran-Ferguson Act on the regulation of insurance.</t>
  </si>
  <si>
    <t>Explain how each of this insurer's actions would be addressed uoder the McCarran-Ferguson Act.</t>
  </si>
  <si>
    <t>Briefly describe each of the following reasons for regulatory failures:</t>
  </si>
  <si>
    <t>Briefly describe each of the following elements of an effective insurance regulatory system:</t>
  </si>
  <si>
    <t>•     Regulatory fallibility</t>
  </si>
  <si>
    <t>•     Regulatory forbearance</t>
  </si>
  <si>
    <t>•     Regulatory capture</t>
  </si>
  <si>
    <t>•     Duplication</t>
  </si>
  <si>
    <t>•     Peer review</t>
  </si>
  <si>
    <t>•     Diversity of perspectives</t>
  </si>
  <si>
    <t>Describe how each element in part b. above can successfully address one of the failures in part a. above.</t>
  </si>
  <si>
    <t>Discuss the likelihood of federal bailouts of insurers under the current regulatory structure.</t>
  </si>
  <si>
    <t>An insurance company is licensed to write business in all states. Based on the initially calculated information below:</t>
  </si>
  <si>
    <t>•     RBC ratio: 210%</t>
  </si>
  <si>
    <t>•     IRIS ratio 2 (net premiums written to policyholders' surplus): 350</t>
  </si>
  <si>
    <t>•     IRIS ratio 10 (gross agent's balances to policyholders' surplus): 35</t>
  </si>
  <si>
    <t>•     IRIS ratio 13 (estimated current reserve deficiency to policyholders' surplus): 22</t>
  </si>
  <si>
    <t>•     All other IRIS ratios are well within the acceptable ranges.</t>
  </si>
  <si>
    <t>•     IRIS ratio 1 (gross premiums written to policyholders' surplus): 750</t>
  </si>
  <si>
    <t>•     IRIS ratio 4 (surplus aid to policyholders' surplus): 20</t>
  </si>
  <si>
    <t>•     IRIS ratio 6 (investment yield): 5.0</t>
  </si>
  <si>
    <t xml:space="preserve">Evaluate the financial condition of the company and describe any actions that might be taken by the state regulator and by the NAIC. </t>
  </si>
  <si>
    <t>Briefly describe three reasons that obtaining a financial strength rating from a rating agency is beneficial for a mutual insurance company.</t>
  </si>
  <si>
    <t>Identify one similarity and one difference between interactive ratings and public ratings.</t>
  </si>
  <si>
    <t>Provide a rationale for why an insurance company actuary would disclose data to a rating agency that could potentially damage the insurer's reputation.</t>
  </si>
  <si>
    <t>Identify a major insurance rating agency and defend the economic capital model it uses.</t>
  </si>
  <si>
    <t>Briefly describe three reasons defense costs for asbestos litigation may increase in the future.</t>
  </si>
  <si>
    <t>Briefly describe three changes in asbestos litigation since 2001.</t>
  </si>
  <si>
    <t>Briefly describe two concerns insurers may have about asbestos litigation.</t>
  </si>
  <si>
    <t>Briefly describe two standards a judge would have used to determine if expert evidence would be admitted in an asbestos injury trial before the Daubert decision.</t>
  </si>
  <si>
    <t>Briefly describe two standards a judge would use to determine if expert evidence would be admitted in an asbestos injury trial after the Daubert decision.</t>
  </si>
  <si>
    <t>Briefly describe two characteristics of the Social Security program that affect the transfer of risk among program participants.</t>
  </si>
  <si>
    <t>Assuming participants could invest their Social Security contributions in stocks or bonds, evaluate the effect on the two characteristics described in part a. above.</t>
  </si>
  <si>
    <t>A state uses an assigned risk plan to provide insurance for consumers who are unable to obtain coverage in the voluntary market. This year, there were 5,000 applicants to the assigned risk plan.
The following table gives data for insurance companies in the voluntary market ( all values in thousands of dollars):</t>
  </si>
  <si>
    <t>Company</t>
  </si>
  <si>
    <t>Written Premium</t>
  </si>
  <si>
    <t>Earned Premium</t>
  </si>
  <si>
    <t>Surplus</t>
  </si>
  <si>
    <t>A</t>
  </si>
  <si>
    <t>B</t>
  </si>
  <si>
    <t>C</t>
  </si>
  <si>
    <t>Calculate the number of applicants assigned to insurance company B.</t>
  </si>
  <si>
    <t>Explain how coverage is obtained under the following residual market plans, with respect to the applicant and the insurer:</t>
  </si>
  <si>
    <t>•     An assigned risk plan</t>
  </si>
  <si>
    <t>•     A reinsurance facility</t>
  </si>
  <si>
    <t>•     A Joint Underwriters Association</t>
  </si>
  <si>
    <t>Government insurance programs can be grouped into three broad categories:</t>
  </si>
  <si>
    <t>•     Property-casualty insurance plans</t>
  </si>
  <si>
    <t>•     Social insurance plans</t>
  </si>
  <si>
    <t>•     Financial security plans</t>
  </si>
  <si>
    <t>Identify one government insurance program for each category above.</t>
  </si>
  <si>
    <t>For the three programs identified in part a. above, briefly describe the interaction between the government and the voluntary insurance sector.</t>
  </si>
  <si>
    <t>For the three programs identified in part a. above, briefly describe the government's primary objective.</t>
  </si>
  <si>
    <t>For the three programs identified in part a. above, briefly describe the government's success in meeting its primary objective.</t>
  </si>
  <si>
    <t>On December 29, 2007, the Medicare, Medicaid and SCRIP Extension Act of 2007 (MMSEA) was signed into law.</t>
  </si>
  <si>
    <t>Describe the process mandated by the law and briefly describe how the law benefits Medicare.</t>
  </si>
  <si>
    <t>Describe two features of existing Medicare law that may reduce Medicare's payment responsibility when it overlaps with other insurance programs.</t>
  </si>
  <si>
    <t>A workers compensation insurance company has implemented the requirements of the MMSEA. Evaluate the impact MMSEA may have on the frequency and severity of the insurer's claims.</t>
  </si>
  <si>
    <t>The Casualty Actuarial Society's Statement of Principles Regarding Property and Casualty Insurance Ratemaking sets forth four principles for a set of premium rates to be considered actuarially sound. The first three principles are:</t>
  </si>
  <si>
    <t>•     A rate is an estimate of the expected value of future costs.</t>
  </si>
  <si>
    <t>•     A rate provides for all costs associated with the transfer of risk.</t>
  </si>
  <si>
    <t>•     A rate provides for the costs associated with an individual risk transfer.</t>
  </si>
  <si>
    <t>Briefly explain whether or not the National Flood Insurance Program (NFIP) rates satisfy each of the three principles.</t>
  </si>
  <si>
    <t>Briefly describe and justify two potential improvements to the NFIP.</t>
  </si>
  <si>
    <t>Briefly describe how guaranty funds both positively and negatively affect the following stakeholders:</t>
  </si>
  <si>
    <t>Briefly describe one advantage and one disadvantage for each of the following approaches to funding guaranty funds:</t>
  </si>
  <si>
    <t>•     Large corporate insureds</t>
  </si>
  <si>
    <t>•     Small individual insureds</t>
  </si>
  <si>
    <t>•     Insurance companies</t>
  </si>
  <si>
    <t>•     Post-insolvency assessment</t>
  </si>
  <si>
    <t>•     Pre-funded assessment</t>
  </si>
  <si>
    <t>Fully describe how surplus is allocated by line of business in the Insurance Expense Exhibit (IEE).</t>
  </si>
  <si>
    <t>Construct an argument against this method of allocation.</t>
  </si>
  <si>
    <t>Propose and justify a method for allocating surplus that would address the argument from part b. above.</t>
  </si>
  <si>
    <t>Briefly describe how the IEE might be used by the following stakeholders of an insurance company:</t>
  </si>
  <si>
    <t>•     Actuaries</t>
  </si>
  <si>
    <t>•     Investors</t>
  </si>
  <si>
    <t>•     Competitors</t>
  </si>
  <si>
    <t>A primary insurance company is reinsured by an authorized reinsurance company. The reinsurance company has provided a letter of credit of $3 million. As of December 31, 2012, the primary insurance company has the following reinsurance recoverables from 2012 (all figures are in millions of dollars):</t>
  </si>
  <si>
    <t>Amount of Recoverables</t>
  </si>
  <si>
    <t>Status of Primary Insurer's payment</t>
  </si>
  <si>
    <t>Due date for Reinsurer's payment</t>
  </si>
  <si>
    <t>Status of Reinsurer's payment</t>
  </si>
  <si>
    <t>Paid</t>
  </si>
  <si>
    <t>In Dispute</t>
  </si>
  <si>
    <t>Unpaid</t>
  </si>
  <si>
    <t>Determine whether the reinsurer is "slow-paying."</t>
  </si>
  <si>
    <t>Calculate the insurer's provision for reinsurance.</t>
  </si>
  <si>
    <t>Assume that the reinsurer is unauthorized instead of authorized. Calculate the revised provision for reinsurance.</t>
  </si>
  <si>
    <t>Propose two potential enhancements to Schedule F, and briefly explain how each would improve its capacity to monitor reinsurer credit risk.</t>
  </si>
  <si>
    <t>A primary insurer is seeking reinsurance recoverables from three reinsurers (all figures are in millions of dollars):</t>
  </si>
  <si>
    <t>Reinsurer</t>
  </si>
  <si>
    <t>Collateral</t>
  </si>
  <si>
    <t>Due Date</t>
  </si>
  <si>
    <t>Written off as uncollectible in 2012</t>
  </si>
  <si>
    <t>Disputed via a voicemail to the claims department</t>
  </si>
  <si>
    <t>The primary insurance company has policyholders' surplus of $100,000,000.</t>
  </si>
  <si>
    <t>Describe the accounting treatment of the reinsurance transactions identified in part b. above in both the Statutory Balance Sheet and Schedule P.</t>
  </si>
  <si>
    <t xml:space="preserve">An insurance company began operations in 2008. The following information is from the company's 2012 financial statements (all figures are in thousands of dollars): </t>
  </si>
  <si>
    <t>Net Written Premium</t>
  </si>
  <si>
    <t>Unearned Premium Reserve (year-end)</t>
  </si>
  <si>
    <t>Underwriting Expenses</t>
  </si>
  <si>
    <t>Adjusting and All Other Expenses</t>
  </si>
  <si>
    <t>Realized Capital Gains</t>
  </si>
  <si>
    <t>Investment Income from Taxable Bonds</t>
  </si>
  <si>
    <t>Change in Unrealized Capital Gains</t>
  </si>
  <si>
    <t>Policyholder Dividends</t>
  </si>
  <si>
    <t>Dividends Received from Unaffiliated Entities</t>
  </si>
  <si>
    <t>Investment Income from Municipal Bonds</t>
  </si>
  <si>
    <t>Schedule P Part 1 - Summary</t>
  </si>
  <si>
    <t>Years in Which Premiums Were Earned and Losses Were Incurred</t>
  </si>
  <si>
    <t>Premiums Earned</t>
  </si>
  <si>
    <t>Schedule P Part 2 - Summary</t>
  </si>
  <si>
    <t>Years in Which Losses Were Incurred</t>
  </si>
  <si>
    <t>Premiums Earned ($000 omitted)</t>
  </si>
  <si>
    <t>Direct and Assumed</t>
  </si>
  <si>
    <t>Ceded</t>
  </si>
  <si>
    <t>Incurred Net Losses and Defense and Cost Containment Expenses Reported at Year End ($000 omitted)</t>
  </si>
  <si>
    <t>Schedule P Part 3 - Summary</t>
  </si>
  <si>
    <t>Cumulative Paid Net Losses and Defense and Cost Containment Expenses Reported at Year End ($000 omitted)</t>
  </si>
  <si>
    <t xml:space="preserve">The following information is used to calculate federal income tax ( all figures are in thousands of dollars): </t>
  </si>
  <si>
    <t>Prior Year Alternative Minimum Income Tax Credit</t>
  </si>
  <si>
    <t>Beginning Average Reserve Discount Factor</t>
  </si>
  <si>
    <t>Ending Average Reserve Discount Factor</t>
  </si>
  <si>
    <t>Regular Income Tax Rate</t>
  </si>
  <si>
    <t>Alternative Minimum Tax Rate</t>
  </si>
  <si>
    <t>Calculate the insurance company's 2012 Statutory Net Income.</t>
  </si>
  <si>
    <t>Briefly describe three considerations for the insurance company when determining the allocation of stocks and bonds in its investment portfolio.</t>
  </si>
  <si>
    <t>The following provides the statutory balance sheet as of December 31, 2012 for a monoline insurer that writes annual homeowners policies without reinsurance protection (all figures are in thousands of dollars):</t>
  </si>
  <si>
    <t>ADMITTED ASSETS</t>
  </si>
  <si>
    <t>Bonds</t>
  </si>
  <si>
    <t>Cash, cash equivalents and short-term investment</t>
  </si>
  <si>
    <t>TOTALS</t>
  </si>
  <si>
    <t>LIABILITIES, SURPLUS AND OTHER FUNDS</t>
  </si>
  <si>
    <t>Losses</t>
  </si>
  <si>
    <t>Unearned premiums</t>
  </si>
  <si>
    <t>Surplus as regards to policyholders</t>
  </si>
  <si>
    <t>Additional company information is below:</t>
  </si>
  <si>
    <t>•     The company calculated earned premium as follows (all figures are in dollars):</t>
  </si>
  <si>
    <t>•     Policies are written evenly throughout each month .</t>
  </si>
  <si>
    <t>•     The company had $100,000 in revenue each month in 2012, which included $96,000 in premium and $4,000 in payment plan service fees.</t>
  </si>
  <si>
    <t>2012 Month</t>
  </si>
  <si>
    <t>Earned Fraction</t>
  </si>
  <si>
    <t>Jan</t>
  </si>
  <si>
    <t>Feb</t>
  </si>
  <si>
    <t>Mar</t>
  </si>
  <si>
    <t>Apr</t>
  </si>
  <si>
    <t>May</t>
  </si>
  <si>
    <t>Jun</t>
  </si>
  <si>
    <t>Jul</t>
  </si>
  <si>
    <t>Aug</t>
  </si>
  <si>
    <t>Sep</t>
  </si>
  <si>
    <t>Oct</t>
  </si>
  <si>
    <t>Nov</t>
  </si>
  <si>
    <t>Dec</t>
  </si>
  <si>
    <t>TOTAL</t>
  </si>
  <si>
    <t>12/12</t>
  </si>
  <si>
    <t>11/12</t>
  </si>
  <si>
    <t>10/12</t>
  </si>
  <si>
    <t>9/12</t>
  </si>
  <si>
    <t>8/12</t>
  </si>
  <si>
    <t>7/12</t>
  </si>
  <si>
    <t>6/12</t>
  </si>
  <si>
    <t>5/12</t>
  </si>
  <si>
    <t>4/12</t>
  </si>
  <si>
    <t>3/12</t>
  </si>
  <si>
    <t>2/12</t>
  </si>
  <si>
    <t>1/12</t>
  </si>
  <si>
    <t>•     The company holds the following bonds as of December 31, 2012 (all figures are in thousands of dollars):</t>
  </si>
  <si>
    <t>NAIC Bond Rating</t>
  </si>
  <si>
    <t>Amortized Cost</t>
  </si>
  <si>
    <t>Fair Value</t>
  </si>
  <si>
    <t>Balance Sheet Value</t>
  </si>
  <si>
    <t>•     Over the last few years, the company's losses have been quite volatile. Still, management and the company actuary believe that sufficient assets are carried to maintain solvency for the company's desired risk profile.</t>
  </si>
  <si>
    <t>Identify and briefly describe three items in the information provided above that are inconsistent with Statutory Accounting Principles (SAP). Assume no revenue is recognized in 2012 from policies written in prior years.</t>
  </si>
  <si>
    <t>Calculate the insurer's policyholders' surplus in accordance with SAP as of December 31, 2012.</t>
  </si>
  <si>
    <t>Briefly describe two possible reasons, using the information provided, that this insurer might purchase reinsurance.</t>
  </si>
  <si>
    <t>Provide one objection the regulator may have to using fair value as a bond valuation method, and recommend an alternative method.</t>
  </si>
  <si>
    <t>The following excerpts from Schedule P triangles have been provided for Commercial Multiple Peril from an insurance company's 2012 Annual Statement (all figures are in thousands of dollars). Only the prior year, first two accident years and the first four valuation years are shown.</t>
  </si>
  <si>
    <t>Part 2E - Incurred Net Losses &amp; DCC Reported at Year End</t>
  </si>
  <si>
    <t>Part 3E - Cumulative Paid Net Losses &amp; DCC Reported at Year End</t>
  </si>
  <si>
    <t>Prior</t>
  </si>
  <si>
    <t>XXX</t>
  </si>
  <si>
    <t>Calculate the prior year row and the accident year 2004 row for Schedule P, Part 2E and Part 3E as they would appear in the company's 2013 Annual Statement.</t>
  </si>
  <si>
    <t>Explain how to derive the average net case outstanding loss &amp; DCC reserves triangle using the various parts in Schedule P.</t>
  </si>
  <si>
    <t>Briefly describe three functions of Schedule P, other than measuring reserve adequacy.</t>
  </si>
  <si>
    <t>Given the following information for an insurance company:</t>
  </si>
  <si>
    <t>Risk charges under the NAIC's Risk-Based Capital (RBC) formula:</t>
  </si>
  <si>
    <t>R0 =</t>
  </si>
  <si>
    <t>R1 =</t>
  </si>
  <si>
    <t>R2 =</t>
  </si>
  <si>
    <t>R3 =</t>
  </si>
  <si>
    <t>R4 =</t>
  </si>
  <si>
    <t>R5 =</t>
  </si>
  <si>
    <t xml:space="preserve">The reserve RBC exceeds the sum of the credit risk RBC for non-invested assets and reinsurance recoverables. This has already been contemplated in the R3 and R4 figures shown above. </t>
  </si>
  <si>
    <t>Tabular discount on workers compensation reserves:</t>
  </si>
  <si>
    <t>Policyholders' surplus:</t>
  </si>
  <si>
    <t>Tabular discount on medical reserves:</t>
  </si>
  <si>
    <t>Non-tabular discount:</t>
  </si>
  <si>
    <t>Identify and briefly describe two of the four major risk categories measured by the RBC formula.</t>
  </si>
  <si>
    <t>Calculate the company's RBC ratio.</t>
  </si>
  <si>
    <t>Identify the action level triggered by this RBC value.</t>
  </si>
  <si>
    <t>Using the result from part b. above, describe the actions of both the regulator and the company under the RBC Model Act.</t>
  </si>
  <si>
    <t>Briefly describe two differences between automobile liability and workers compensation that should be considered when developing a loss reserve risk margin.</t>
  </si>
  <si>
    <t>Identify and briefly describe two approaches to estimating risk margins that are acceptable according to the International Actuarial Association.</t>
  </si>
  <si>
    <t>Briefly describe how Statutory Accounting Principles, Generally Accepted Accounting Principles and International Financial Reporting Standards differ in their treatment of risk margins for loss reserves.</t>
  </si>
  <si>
    <t>Identify and describe the three pillars of Solvency II.</t>
  </si>
  <si>
    <t>Describe the solvency capital requirement under Solvency II.</t>
  </si>
  <si>
    <t>Fully explain the own risk self-assessment (ORSA) under Solvency II.</t>
  </si>
  <si>
    <t xml:space="preserve">Using only the information below, propose language to be disclosed in the RELEVANT COMMENTS section of an insurance company's 2012 Statement of Actuarial Opinion. Show all calculations that support the required disclosures. All figures are in millions of dollars. </t>
  </si>
  <si>
    <t xml:space="preserve">Net Reserves for Unpaid Losses and Loss Adiustment Expenses </t>
  </si>
  <si>
    <t xml:space="preserve">Gross Reserves for Unpaid Losses and Loss Adjustment Expenses </t>
  </si>
  <si>
    <t xml:space="preserve">Development in estimated losses and loss expenses incurred prior to current year </t>
  </si>
  <si>
    <t xml:space="preserve">Development in estimated losses and loss expenses incurred two years before the current year and prior year </t>
  </si>
  <si>
    <t>Authorized Control Level</t>
  </si>
  <si>
    <t xml:space="preserve">Lower End of Actuary's Range of Reasonable Net Reserves for Unpaid Losses and Loss Adjustment Expenses </t>
  </si>
  <si>
    <t xml:space="preserve">Upper End of Actuary's Range of Reasonable Net Reserves for Unpaid Losses and Loss Adjustment Expenses </t>
  </si>
  <si>
    <t>The following was included in the 2012 Statement of Actuarial Opinion for Zeta Insurance Company:
"I have examined the actuarial assumptions and methods used in detennining reserves listed in Exhibit A, as shown in the Annual Statement of the Company as prepared for filing with federal regulatory officials, as of December 31, 2012, and reviewed information provided to me through November 30, 2012.
"I evaluated the data provided by Zeta Insurance Company for reasonableness and consistency. I also reconciled that data to Schedule P - Parts 2 and 3 of the company's current Annual Statement. In other respects, my examination included such review of the actuarial assumptions and methods used and such tests of the calculations as I considered necessary."</t>
  </si>
  <si>
    <t>Identify the section of the opinion that contains the above paragraphs.</t>
  </si>
  <si>
    <t>Identify and correct four errors in the above paragraphs.</t>
  </si>
  <si>
    <t>Schedule P - Part 1 - Summary (all figures are in thousands of dollars):</t>
  </si>
  <si>
    <t>Gross</t>
  </si>
  <si>
    <t>Totals</t>
  </si>
  <si>
    <t>Net</t>
  </si>
  <si>
    <t>Loss Payments</t>
  </si>
  <si>
    <t>Defense and Cost Containment Payments</t>
  </si>
  <si>
    <t>Adjusting and Other Payments</t>
  </si>
  <si>
    <t>Salvage and Subrogation Received</t>
  </si>
  <si>
    <t>Loss and Loss Expense Payments</t>
  </si>
  <si>
    <t>Losses Unpaid</t>
  </si>
  <si>
    <t>Case Basis</t>
  </si>
  <si>
    <t>Bulk + IBNR</t>
  </si>
  <si>
    <t>DCC Unpaid</t>
  </si>
  <si>
    <t>AO Unpaid</t>
  </si>
  <si>
    <t>Identify the name and calculate each of the values that an Appointed Actuary is required to include in Exhibit A of the 2012 Statement of Actuarial Opinion. Assume that there are no unearned premium reserves for long-duration contracts or reserves related to retroactive reinsurance.</t>
  </si>
  <si>
    <t>Identify whether each value calculated in part a. above appears elsewhere in the Annual Statement, and if so, identify one location.</t>
  </si>
  <si>
    <t>In the context of a Statement of Actuarial Opinion:</t>
  </si>
  <si>
    <t>Define "Qualified Actuary."</t>
  </si>
  <si>
    <t>Describe the necessary conditions for an insurance policy to be considered a long-duration contract.</t>
  </si>
  <si>
    <t>Describe how an insurance company would qualify for the financial hardship exemption.</t>
  </si>
  <si>
    <t>Describe the disclosures that the Appointed Actuary must make when there are significant risks and uncertainties that could result in material adverse deviation.</t>
  </si>
  <si>
    <t>An actuary is testing whether a reinsurance contract qualifies for risk transfer. The Expected Reinsurer Deficit (ERD) for the contract is 0.9%.</t>
  </si>
  <si>
    <t>Given a 1% threshold for ERD, briefly describe whether the contract passes risk transfer.</t>
  </si>
  <si>
    <t>Given the conclusion reached in part a. above, describe the accounting impact of this contract on the ceding company's statutory balance sheet.</t>
  </si>
  <si>
    <t>Identify and briefly describe three practical considerations when calculating ERD.</t>
  </si>
  <si>
    <t>Describe two reasons a reinsurer might pay more than the nominal reserve recorded on its balance sheet to commute a book of assumed workers compensation business.</t>
  </si>
  <si>
    <t>Describe two reasons, excluding those provided in part b. above, that a primary insurer might accept less than the amount it is recording on its balance sheet as reinsurance recoverable to commute a book of business.</t>
  </si>
  <si>
    <t>Describe how a reinsurer's balance sheet would be affected by a commutation.</t>
  </si>
  <si>
    <t>A multi-line insurer that writes business in multiple states is trying to increase its homeowners market share. The company has proposed the following new strategies:</t>
  </si>
  <si>
    <t>Identify and briefly describe two reinsurance transactions that appear in the Notes to Financial Statements and deal exclusively with ceding liabilities related to prior occurrences.</t>
  </si>
  <si>
    <t>Based on the information above, identify two required disclosures in this insurer's 2012 Notes to Financial Statements and briefly explain the purpose of each disclosure.</t>
  </si>
  <si>
    <t>xxx</t>
  </si>
  <si>
    <t>Total liabilities</t>
  </si>
  <si>
    <t>-</t>
  </si>
  <si>
    <t>Exam 6 -  2013</t>
  </si>
  <si>
    <t>Define commutation in the context of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</si>
</sst>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mmmm\ d"/>
    <numFmt numFmtId="166" formatCode="[$-409]mmmm\ d\,\ yyyy;@"/>
    <numFmt numFmtId="167" formatCode="&quot;$&quot;#,##0"/>
    <numFmt numFmtId="168" formatCode="0_);\(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b/>
      <sz val="11"/>
      <name val="Calibri"/>
      <family val="2"/>
      <scheme val="minor"/>
    </font>
    <font>
      <b/>
      <sz val="11"/>
      <color rgb="FF0070C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94">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11" fillId="2" borderId="0" xfId="0" applyFont="1" applyFill="1" applyAlignment="1">
      <alignment horizontal="left" wrapText="1"/>
    </xf>
    <xf numFmtId="0" fontId="11" fillId="2" borderId="0" xfId="0" applyFont="1" applyFill="1" applyAlignment="1">
      <alignment horizontal="left" vertical="top" wrapText="1"/>
    </xf>
    <xf numFmtId="0" fontId="11" fillId="2" borderId="0" xfId="0" applyFont="1" applyFill="1" applyAlignment="1">
      <alignment vertical="top" wrapText="1"/>
    </xf>
    <xf numFmtId="0" fontId="11" fillId="2" borderId="14" xfId="0" applyFont="1" applyFill="1" applyBorder="1" applyAlignment="1">
      <alignment horizontal="center"/>
    </xf>
    <xf numFmtId="3" fontId="11" fillId="2" borderId="14" xfId="0" applyNumberFormat="1" applyFont="1" applyFill="1" applyBorder="1" applyAlignment="1">
      <alignment horizontal="right"/>
    </xf>
    <xf numFmtId="0" fontId="11" fillId="2" borderId="14" xfId="0" applyFont="1" applyFill="1" applyBorder="1" applyAlignment="1">
      <alignment horizontal="center" wrapText="1"/>
    </xf>
    <xf numFmtId="0" fontId="11" fillId="2" borderId="14" xfId="0" applyFont="1" applyFill="1" applyBorder="1" applyAlignment="1">
      <alignment horizontal="right"/>
    </xf>
    <xf numFmtId="165" fontId="11" fillId="2" borderId="14" xfId="0" applyNumberFormat="1" applyFont="1" applyFill="1" applyBorder="1" applyAlignment="1">
      <alignment horizontal="right"/>
    </xf>
    <xf numFmtId="0" fontId="11" fillId="2" borderId="0" xfId="0" applyFont="1" applyFill="1" applyAlignment="1">
      <alignment horizontal="center"/>
    </xf>
    <xf numFmtId="0" fontId="11" fillId="2" borderId="14" xfId="0" applyFont="1" applyFill="1" applyBorder="1" applyAlignment="1">
      <alignment horizontal="left"/>
    </xf>
    <xf numFmtId="0" fontId="11" fillId="2" borderId="14" xfId="0" applyFont="1" applyFill="1" applyBorder="1" applyAlignment="1">
      <alignment horizontal="left" wrapText="1"/>
    </xf>
    <xf numFmtId="0" fontId="11" fillId="2" borderId="14" xfId="0" applyFont="1" applyFill="1" applyBorder="1" applyAlignment="1">
      <alignment horizontal="left" vertical="top" wrapText="1"/>
    </xf>
    <xf numFmtId="0" fontId="13" fillId="2" borderId="12" xfId="0" applyFont="1" applyFill="1" applyBorder="1" applyAlignment="1">
      <alignment horizontal="left"/>
    </xf>
    <xf numFmtId="0" fontId="11" fillId="2" borderId="15" xfId="0" applyFont="1" applyFill="1" applyBorder="1" applyAlignment="1">
      <alignment horizontal="left"/>
    </xf>
    <xf numFmtId="0" fontId="11" fillId="2" borderId="16" xfId="0" applyFont="1" applyFill="1" applyBorder="1" applyAlignment="1">
      <alignment horizontal="left"/>
    </xf>
    <xf numFmtId="0" fontId="11" fillId="2" borderId="12" xfId="0" applyFont="1" applyFill="1" applyBorder="1" applyAlignment="1">
      <alignment horizontal="left"/>
    </xf>
    <xf numFmtId="3" fontId="11" fillId="2" borderId="0" xfId="0" applyNumberFormat="1" applyFont="1" applyFill="1" applyAlignment="1">
      <alignment horizontal="right"/>
    </xf>
    <xf numFmtId="9" fontId="11" fillId="2" borderId="14" xfId="1" applyFont="1" applyFill="1" applyBorder="1" applyAlignment="1">
      <alignment horizontal="right"/>
    </xf>
    <xf numFmtId="3" fontId="11" fillId="2" borderId="0" xfId="0" applyNumberFormat="1" applyFont="1" applyFill="1" applyAlignment="1">
      <alignment horizontal="center"/>
    </xf>
    <xf numFmtId="0" fontId="11" fillId="2" borderId="0" xfId="0" quotePrefix="1" applyFont="1" applyFill="1" applyAlignment="1">
      <alignment horizontal="center"/>
    </xf>
    <xf numFmtId="0" fontId="11" fillId="2" borderId="17" xfId="0" applyFont="1" applyFill="1" applyBorder="1" applyAlignment="1">
      <alignment horizontal="center" wrapText="1"/>
    </xf>
    <xf numFmtId="0" fontId="11" fillId="2" borderId="17" xfId="0" applyFont="1" applyFill="1" applyBorder="1" applyAlignment="1">
      <alignment horizontal="center"/>
    </xf>
    <xf numFmtId="3" fontId="11" fillId="2" borderId="17" xfId="0" applyNumberFormat="1" applyFont="1" applyFill="1" applyBorder="1" applyAlignment="1">
      <alignment horizontal="center"/>
    </xf>
    <xf numFmtId="0" fontId="11" fillId="2" borderId="17" xfId="0" quotePrefix="1" applyFont="1" applyFill="1" applyBorder="1" applyAlignment="1">
      <alignment horizontal="center"/>
    </xf>
    <xf numFmtId="167" fontId="11" fillId="2" borderId="0" xfId="0" applyNumberFormat="1" applyFont="1" applyFill="1" applyAlignment="1">
      <alignment horizontal="left"/>
    </xf>
    <xf numFmtId="168" fontId="11" fillId="2" borderId="14" xfId="0" applyNumberFormat="1"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4" xfId="0" applyFont="1" applyFill="1" applyBorder="1" applyAlignment="1">
      <alignment vertical="center" wrapText="1"/>
    </xf>
    <xf numFmtId="0" fontId="11" fillId="2" borderId="0" xfId="0" applyFont="1" applyFill="1" applyAlignment="1">
      <alignment horizontal="left" vertical="top" wrapText="1"/>
    </xf>
    <xf numFmtId="0" fontId="11" fillId="2" borderId="0" xfId="0" applyFont="1" applyFill="1" applyAlignment="1">
      <alignment vertical="top"/>
    </xf>
    <xf numFmtId="3" fontId="11" fillId="2" borderId="14" xfId="0" applyNumberFormat="1" applyFont="1" applyFill="1" applyBorder="1" applyAlignment="1">
      <alignment horizontal="center"/>
    </xf>
    <xf numFmtId="0" fontId="11" fillId="2" borderId="17" xfId="0" applyFont="1" applyFill="1" applyBorder="1" applyAlignment="1">
      <alignment horizontal="left"/>
    </xf>
    <xf numFmtId="168" fontId="11" fillId="2" borderId="14" xfId="0" quotePrefix="1" applyNumberFormat="1" applyFont="1" applyFill="1" applyBorder="1" applyAlignment="1">
      <alignment horizontal="center" vertical="center"/>
    </xf>
    <xf numFmtId="0" fontId="11" fillId="2" borderId="14" xfId="0" applyFont="1" applyFill="1" applyBorder="1" applyAlignment="1">
      <alignment horizontal="center" wrapText="1"/>
    </xf>
    <xf numFmtId="0" fontId="11" fillId="2" borderId="14" xfId="0" applyFont="1" applyFill="1" applyBorder="1" applyAlignment="1">
      <alignment horizontal="center"/>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0" xfId="0" applyFont="1" applyFill="1" applyAlignment="1">
      <alignment horizontal="left" wrapText="1"/>
    </xf>
    <xf numFmtId="0" fontId="11" fillId="2" borderId="14" xfId="0" applyFont="1"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wrapText="1"/>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0" xfId="0" applyFont="1" applyFill="1" applyAlignment="1">
      <alignment horizontal="left"/>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6" fontId="11" fillId="2" borderId="14" xfId="0" applyNumberFormat="1" applyFont="1" applyFill="1" applyBorder="1" applyAlignment="1">
      <alignment horizontal="center"/>
    </xf>
    <xf numFmtId="0" fontId="13" fillId="2" borderId="0" xfId="0" applyFont="1" applyFill="1" applyAlignment="1">
      <alignment horizontal="left"/>
    </xf>
    <xf numFmtId="0" fontId="14" fillId="2" borderId="14" xfId="0" applyFont="1" applyFill="1" applyBorder="1" applyAlignment="1">
      <alignment horizontal="center"/>
    </xf>
  </cellXfs>
  <cellStyles count="4">
    <cellStyle name="Hyperlink" xfId="2" builtinId="8"/>
    <cellStyle name="Normal" xfId="0" builtinId="0"/>
    <cellStyle name="Normal 2" xfId="3"/>
    <cellStyle name="Percent" xfId="1" builtinId="5"/>
  </cellStyles>
  <dxfs count="9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0.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6"/>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IF(SUM(IF(M8:S36="",0,1))=0,"",SUM(M8:S36))</f>
        <v>0</v>
      </c>
      <c r="O2" s="13" t="s">
        <v>14</v>
      </c>
      <c r="P2" s="6">
        <f>IF(M2="","",M2/M3)</f>
        <v>0</v>
      </c>
    </row>
    <row r="3" spans="1:22" x14ac:dyDescent="0.25">
      <c r="L3" s="20" t="s">
        <v>31</v>
      </c>
      <c r="M3" s="21">
        <f>SUM(B8:B36)</f>
        <v>87</v>
      </c>
    </row>
    <row r="5" spans="1:22" ht="23.25" x14ac:dyDescent="0.35">
      <c r="A5" s="15" t="s">
        <v>302</v>
      </c>
      <c r="B5" s="12"/>
      <c r="C5" s="12"/>
      <c r="D5" s="12"/>
      <c r="E5" s="12"/>
      <c r="F5" s="12"/>
      <c r="G5" s="12"/>
      <c r="H5" s="12"/>
      <c r="I5" s="12"/>
      <c r="J5" s="12"/>
      <c r="K5" s="12"/>
      <c r="L5" s="12"/>
      <c r="M5" s="12"/>
      <c r="N5" s="12"/>
      <c r="O5" s="12"/>
      <c r="P5" s="12"/>
      <c r="Q5" s="12"/>
      <c r="R5" s="12"/>
      <c r="S5" s="12"/>
    </row>
    <row r="6" spans="1:22" ht="15.75" x14ac:dyDescent="0.25">
      <c r="A6" s="1"/>
      <c r="B6" s="76" t="s">
        <v>9</v>
      </c>
      <c r="C6" s="2" t="s">
        <v>1</v>
      </c>
      <c r="D6" s="2"/>
      <c r="E6" s="2"/>
      <c r="F6" s="2"/>
      <c r="G6" s="2"/>
      <c r="H6" s="2"/>
      <c r="I6" s="2"/>
      <c r="J6" s="1"/>
      <c r="L6" s="4" t="s">
        <v>11</v>
      </c>
      <c r="M6" s="2" t="s">
        <v>1</v>
      </c>
      <c r="N6" s="2"/>
      <c r="O6" s="2"/>
      <c r="P6" s="2"/>
      <c r="Q6" s="2"/>
      <c r="R6" s="2"/>
      <c r="S6" s="2"/>
    </row>
    <row r="7" spans="1:22" x14ac:dyDescent="0.25">
      <c r="A7" s="3" t="s">
        <v>0</v>
      </c>
      <c r="B7" s="76"/>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1.5</v>
      </c>
      <c r="C8" s="11">
        <v>0.5</v>
      </c>
      <c r="D8" s="11">
        <v>0.5</v>
      </c>
      <c r="E8" s="11">
        <v>0.5</v>
      </c>
      <c r="F8" s="11"/>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x14ac:dyDescent="0.25">
      <c r="A9" s="14">
        <v>2</v>
      </c>
      <c r="B9" s="11">
        <f t="shared" ref="B9:B36" si="0">SUM(C9:I9)</f>
        <v>2.5</v>
      </c>
      <c r="C9" s="11">
        <v>1.5</v>
      </c>
      <c r="D9" s="11">
        <v>1</v>
      </c>
      <c r="E9" s="11"/>
      <c r="F9" s="11"/>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t="str" cm="1">
        <f t="array" ref="O9">IFERROR(INDEX('2'!$A:$A,MATCH(O$7,'2'!$A:$A,FALSE)+2),"")</f>
        <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3.25</v>
      </c>
      <c r="C10" s="11">
        <v>0.75</v>
      </c>
      <c r="D10" s="11">
        <v>0.75</v>
      </c>
      <c r="E10" s="11">
        <v>0.75</v>
      </c>
      <c r="F10" s="11">
        <v>1</v>
      </c>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cm="1">
        <f t="array" ref="P10">IFERROR(INDEX('3'!$A:$A,MATCH(P$7,'3'!$A:$A,FALSE)+2),"")</f>
        <v>0</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2</v>
      </c>
      <c r="C11" s="11">
        <v>0.5</v>
      </c>
      <c r="D11" s="11">
        <v>0.5</v>
      </c>
      <c r="E11" s="11">
        <v>0.5</v>
      </c>
      <c r="F11" s="11">
        <v>0.5</v>
      </c>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cm="1">
        <f t="array" ref="P11">IFERROR(INDEX('4'!$A:$A,MATCH(P$7,'4'!$A:$A,FALSE)+2),"")</f>
        <v>0</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3.5</v>
      </c>
      <c r="C12" s="11">
        <v>0.75</v>
      </c>
      <c r="D12" s="11">
        <v>0.75</v>
      </c>
      <c r="E12" s="11">
        <v>1.5</v>
      </c>
      <c r="F12" s="11">
        <v>0.5</v>
      </c>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cm="1">
        <f t="array" ref="P12">IFERROR(INDEX('5'!$A:$A,MATCH(P$7,'5'!$A:$A,FALSE)+2),"")</f>
        <v>0</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3.5</v>
      </c>
      <c r="C13" s="11">
        <v>3.5</v>
      </c>
      <c r="D13" s="11"/>
      <c r="E13" s="11"/>
      <c r="F13" s="11"/>
      <c r="G13" s="11"/>
      <c r="H13" s="11"/>
      <c r="I13" s="11"/>
      <c r="J13" s="10" t="str">
        <f t="shared" ca="1" si="1"/>
        <v>Incomplete</v>
      </c>
      <c r="L13" s="14">
        <f t="shared" si="2"/>
        <v>6</v>
      </c>
      <c r="M13" s="11" cm="1">
        <f t="array" ref="M13">IFERROR(INDEX('6'!$A:$A,MATCH(M$7,'6'!$A:$A,FALSE)+2),"")</f>
        <v>0</v>
      </c>
      <c r="N13" s="11" t="str" cm="1">
        <f t="array" ref="N13">IFERROR(INDEX('6'!$A:$A,MATCH(N$7,'6'!$A:$A,FALSE)+2),"")</f>
        <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2.75</v>
      </c>
      <c r="C14" s="11">
        <v>0.75</v>
      </c>
      <c r="D14" s="11">
        <v>0.75</v>
      </c>
      <c r="E14" s="11">
        <v>0.5</v>
      </c>
      <c r="F14" s="11">
        <v>0.75</v>
      </c>
      <c r="G14" s="11"/>
      <c r="H14" s="11"/>
      <c r="I14" s="11"/>
      <c r="J14" s="10" t="str">
        <f t="shared" ca="1" si="1"/>
        <v>Incomplete</v>
      </c>
      <c r="L14" s="14">
        <f t="shared" si="2"/>
        <v>7</v>
      </c>
      <c r="M14" s="11" cm="1">
        <f t="array" ref="M14">IFERROR(INDEX('7'!$A:$A,MATCH(M$7,'7'!$A:$A,FALSE)+2),"")</f>
        <v>0</v>
      </c>
      <c r="N14" s="11" cm="1">
        <f t="array" ref="N14">IFERROR(INDEX('7'!$A:$A,MATCH(N$7,'7'!$A:$A,FALSE)+2),"")</f>
        <v>0</v>
      </c>
      <c r="O14" s="11" cm="1">
        <f t="array" ref="O14">IFERROR(INDEX('7'!$A:$A,MATCH(O$7,'7'!$A:$A,FALSE)+2),"")</f>
        <v>0</v>
      </c>
      <c r="P14" s="11" cm="1">
        <f t="array" ref="P14">IFERROR(INDEX('7'!$A:$A,MATCH(P$7,'7'!$A:$A,FALSE)+2),"")</f>
        <v>0</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3</v>
      </c>
      <c r="C15" s="11">
        <v>0.75</v>
      </c>
      <c r="D15" s="11">
        <v>0.75</v>
      </c>
      <c r="E15" s="11">
        <v>0.5</v>
      </c>
      <c r="F15" s="11">
        <v>0.5</v>
      </c>
      <c r="G15" s="11">
        <v>0.5</v>
      </c>
      <c r="H15" s="11"/>
      <c r="I15" s="11"/>
      <c r="J15" s="10" t="str">
        <f t="shared" ca="1" si="1"/>
        <v>Incomplete</v>
      </c>
      <c r="L15" s="14">
        <f t="shared" si="2"/>
        <v>8</v>
      </c>
      <c r="M15" s="11" cm="1">
        <f t="array" ref="M15">IFERROR(INDEX('8'!$A:$A,MATCH(M$7,'8'!$A:$A,FALSE)+2),"")</f>
        <v>0</v>
      </c>
      <c r="N15" s="11" cm="1">
        <f t="array" ref="N15">IFERROR(INDEX('8'!$A:$A,MATCH(N$7,'8'!$A:$A,FALSE)+2),"")</f>
        <v>0</v>
      </c>
      <c r="O15" s="11" cm="1">
        <f t="array" ref="O15">IFERROR(INDEX('8'!$A:$A,MATCH(O$7,'8'!$A:$A,FALSE)+2),"")</f>
        <v>0</v>
      </c>
      <c r="P15" s="11" cm="1">
        <f t="array" ref="P15">IFERROR(INDEX('8'!$A:$A,MATCH(P$7,'8'!$A:$A,FALSE)+2),"")</f>
        <v>0</v>
      </c>
      <c r="Q15" s="11" cm="1">
        <f t="array" ref="Q15">IFERROR(INDEX('8'!$A:$A,MATCH(Q$7,'8'!$A:$A,FALSE)+2),"")</f>
        <v>0</v>
      </c>
      <c r="R15" s="11" t="str" cm="1">
        <f t="array" ref="R15">IFERROR(INDEX('8'!$A:$A,MATCH(R$7,'8'!$A:$A,FALSE)+2),"")</f>
        <v/>
      </c>
      <c r="S15" s="11" t="str" cm="1">
        <f t="array" ref="S15">IFERROR(INDEX('8'!$A:$A,MATCH(S$7,'8'!$A:$A,FALSE)+2),"")</f>
        <v/>
      </c>
    </row>
    <row r="16" spans="1:22" x14ac:dyDescent="0.25">
      <c r="A16" s="14">
        <v>9</v>
      </c>
      <c r="B16" s="11">
        <f t="shared" si="0"/>
        <v>1.5</v>
      </c>
      <c r="C16" s="11">
        <v>0.5</v>
      </c>
      <c r="D16" s="11">
        <v>1</v>
      </c>
      <c r="E16" s="11"/>
      <c r="F16" s="11"/>
      <c r="G16" s="11"/>
      <c r="H16" s="11"/>
      <c r="I16" s="11"/>
      <c r="J16" s="10" t="str">
        <f t="shared" ca="1" si="1"/>
        <v>Incomplete</v>
      </c>
      <c r="L16" s="14">
        <f t="shared" si="2"/>
        <v>9</v>
      </c>
      <c r="M16" s="11" cm="1">
        <f t="array" ref="M16">IFERROR(INDEX('9'!$A:$A,MATCH(M$7,'9'!$A:$A,FALSE)+2),"")</f>
        <v>0</v>
      </c>
      <c r="N16" s="11" cm="1">
        <f t="array" ref="N16">IFERROR(INDEX('9'!$A:$A,MATCH(N$7,'9'!$A:$A,FALSE)+2),"")</f>
        <v>0</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2</v>
      </c>
      <c r="C17" s="11">
        <v>0.5</v>
      </c>
      <c r="D17" s="11">
        <v>1.5</v>
      </c>
      <c r="E17" s="11"/>
      <c r="F17" s="11"/>
      <c r="G17" s="11"/>
      <c r="H17" s="11"/>
      <c r="I17" s="11"/>
      <c r="J17" s="10" t="str">
        <f t="shared" ca="1" si="1"/>
        <v>Incomplete</v>
      </c>
      <c r="L17" s="14">
        <f t="shared" si="2"/>
        <v>10</v>
      </c>
      <c r="M17" s="11" cm="1">
        <f t="array" ref="M17">IFERROR(INDEX('10'!$A:$A,MATCH(M$7,'10'!$A:$A,FALSE)+2),"")</f>
        <v>0</v>
      </c>
      <c r="N17" s="11" cm="1">
        <f t="array" ref="N17">IFERROR(INDEX('10'!$A:$A,MATCH(N$7,'10'!$A:$A,FALSE)+2),"")</f>
        <v>0</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3</v>
      </c>
      <c r="C18" s="11">
        <v>0.75</v>
      </c>
      <c r="D18" s="11">
        <v>0.75</v>
      </c>
      <c r="E18" s="11">
        <v>0.75</v>
      </c>
      <c r="F18" s="11">
        <v>0.75</v>
      </c>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cm="1">
        <f t="array" ref="P18">IFERROR(INDEX('11'!$A:$A,MATCH(P$7,'11'!$A:$A,FALSE)+2),"")</f>
        <v>0</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2.75</v>
      </c>
      <c r="C19" s="11">
        <v>0.75</v>
      </c>
      <c r="D19" s="11">
        <v>1</v>
      </c>
      <c r="E19" s="11">
        <v>1</v>
      </c>
      <c r="F19" s="11"/>
      <c r="G19" s="11"/>
      <c r="H19" s="11"/>
      <c r="I19" s="11"/>
      <c r="J19" s="10" t="str">
        <f t="shared" ca="1" si="1"/>
        <v>Incomplete</v>
      </c>
      <c r="L19" s="14">
        <f t="shared" si="2"/>
        <v>12</v>
      </c>
      <c r="M19" s="11" cm="1">
        <f t="array" ref="M19">IFERROR(INDEX('12'!$A:$A,MATCH(M$7,'12'!$A:$A,FALSE)+2),"")</f>
        <v>0</v>
      </c>
      <c r="N19" s="11" cm="1">
        <f t="array" ref="N19">IFERROR(INDEX('12'!$A:$A,MATCH(N$7,'12'!$A:$A,FALSE)+2),"")</f>
        <v>0</v>
      </c>
      <c r="O19" s="11" cm="1">
        <f t="array" ref="O19">IFERROR(INDEX('12'!$A:$A,MATCH(O$7,'12'!$A:$A,FALSE)+2),"")</f>
        <v>0</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1.75</v>
      </c>
      <c r="C20" s="11">
        <v>0.75</v>
      </c>
      <c r="D20" s="11">
        <v>1</v>
      </c>
      <c r="E20" s="11"/>
      <c r="F20" s="11"/>
      <c r="G20" s="11"/>
      <c r="H20" s="11"/>
      <c r="I20" s="11"/>
      <c r="J20" s="10" t="str">
        <f t="shared" ca="1" si="1"/>
        <v>Incomplete</v>
      </c>
      <c r="L20" s="14">
        <f t="shared" si="2"/>
        <v>13</v>
      </c>
      <c r="M20" s="11" cm="1">
        <f t="array" ref="M20">IFERROR(INDEX('13'!$A:$A,MATCH(M$7,'13'!$A:$A,FALSE)+2),"")</f>
        <v>0</v>
      </c>
      <c r="N20" s="11" cm="1">
        <f t="array" ref="N20">IFERROR(INDEX('13'!$A:$A,MATCH(N$7,'13'!$A:$A,FALSE)+2),"")</f>
        <v>0</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2.5</v>
      </c>
      <c r="C21" s="11">
        <v>1.5</v>
      </c>
      <c r="D21" s="11">
        <v>1</v>
      </c>
      <c r="E21" s="11"/>
      <c r="F21" s="11"/>
      <c r="G21" s="11"/>
      <c r="H21" s="11"/>
      <c r="I21" s="11"/>
      <c r="J21" s="10" t="str">
        <f t="shared" ca="1" si="1"/>
        <v>Incomplete</v>
      </c>
      <c r="L21" s="14">
        <f t="shared" si="2"/>
        <v>14</v>
      </c>
      <c r="M21" s="11" cm="1">
        <f t="array" ref="M21">IFERROR(INDEX('14'!$A:$A,MATCH(M$7,'14'!$A:$A,FALSE)+2),"")</f>
        <v>0</v>
      </c>
      <c r="N21" s="11" cm="1">
        <f t="array" ref="N21">IFERROR(INDEX('14'!$A:$A,MATCH(N$7,'14'!$A:$A,FALSE)+2),"")</f>
        <v>0</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3</v>
      </c>
      <c r="C22" s="11">
        <v>1</v>
      </c>
      <c r="D22" s="11">
        <v>0.5</v>
      </c>
      <c r="E22" s="11">
        <v>0.75</v>
      </c>
      <c r="F22" s="11">
        <v>0.75</v>
      </c>
      <c r="G22" s="11"/>
      <c r="H22" s="11"/>
      <c r="I22" s="11"/>
      <c r="J22" s="10" t="str">
        <f t="shared" ca="1" si="1"/>
        <v>Incomplete</v>
      </c>
      <c r="L22" s="14">
        <f t="shared" si="2"/>
        <v>15</v>
      </c>
      <c r="M22" s="11" cm="1">
        <f t="array" ref="M22">IFERROR(INDEX('15'!$A:$A,MATCH(M$7,'15'!$A:$A,FALSE)+2),"")</f>
        <v>0</v>
      </c>
      <c r="N22" s="11" cm="1">
        <f t="array" ref="N22">IFERROR(INDEX('15'!$A:$A,MATCH(N$7,'15'!$A:$A,FALSE)+2),"")</f>
        <v>0</v>
      </c>
      <c r="O22" s="11" cm="1">
        <f t="array" ref="O22">IFERROR(INDEX('15'!$A:$A,MATCH(O$7,'15'!$A:$A,FALSE)+2),"")</f>
        <v>0</v>
      </c>
      <c r="P22" s="11" cm="1">
        <f t="array" ref="P22">IFERROR(INDEX('15'!$A:$A,MATCH(P$7,'15'!$A:$A,FALSE)+2),"")</f>
        <v>0</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3.5</v>
      </c>
      <c r="C23" s="11">
        <v>1</v>
      </c>
      <c r="D23" s="11">
        <v>0.75</v>
      </c>
      <c r="E23" s="11">
        <v>0.75</v>
      </c>
      <c r="F23" s="11">
        <v>1</v>
      </c>
      <c r="G23" s="11"/>
      <c r="H23" s="11"/>
      <c r="I23" s="11"/>
      <c r="J23" s="10" t="str">
        <f t="shared" ca="1" si="1"/>
        <v>Incomplete</v>
      </c>
      <c r="L23" s="14">
        <f t="shared" si="2"/>
        <v>16</v>
      </c>
      <c r="M23" s="11" cm="1">
        <f t="array" ref="M23">IFERROR(INDEX('16'!$A:$A,MATCH(M$7,'16'!$A:$A,FALSE)+2),"")</f>
        <v>0</v>
      </c>
      <c r="N23" s="11" cm="1">
        <f t="array" ref="N23">IFERROR(INDEX('16'!$A:$A,MATCH(N$7,'16'!$A:$A,FALSE)+2),"")</f>
        <v>0</v>
      </c>
      <c r="O23" s="11" cm="1">
        <f t="array" ref="O23">IFERROR(INDEX('16'!$A:$A,MATCH(O$7,'16'!$A:$A,FALSE)+2),"")</f>
        <v>0</v>
      </c>
      <c r="P23" s="11" cm="1">
        <f t="array" ref="P23">IFERROR(INDEX('16'!$A:$A,MATCH(P$7,'16'!$A:$A,FALSE)+2),"")</f>
        <v>0</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3</v>
      </c>
      <c r="C24" s="11">
        <v>1</v>
      </c>
      <c r="D24" s="11">
        <v>1</v>
      </c>
      <c r="E24" s="11">
        <v>1</v>
      </c>
      <c r="F24" s="11"/>
      <c r="G24" s="11"/>
      <c r="H24" s="11"/>
      <c r="I24" s="11"/>
      <c r="J24" s="10" t="str">
        <f t="shared" ca="1" si="1"/>
        <v>Incomplete</v>
      </c>
      <c r="L24" s="14">
        <f t="shared" si="2"/>
        <v>17</v>
      </c>
      <c r="M24" s="11" cm="1">
        <f t="array" ref="M24">IFERROR(INDEX('17'!$A:$A,MATCH(M$7,'17'!$A:$A,FALSE)+2),"")</f>
        <v>0</v>
      </c>
      <c r="N24" s="11" cm="1">
        <f t="array" ref="N24">IFERROR(INDEX('17'!$A:$A,MATCH(N$7,'17'!$A:$A,FALSE)+2),"")</f>
        <v>0</v>
      </c>
      <c r="O24" s="11" cm="1">
        <f t="array" ref="O24">IFERROR(INDEX('17'!$A:$A,MATCH(O$7,'17'!$A:$A,FALSE)+2),"")</f>
        <v>0</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7</v>
      </c>
      <c r="C25" s="11">
        <v>6.25</v>
      </c>
      <c r="D25" s="11">
        <v>0.75</v>
      </c>
      <c r="E25" s="11"/>
      <c r="F25" s="11"/>
      <c r="G25" s="11"/>
      <c r="H25" s="11"/>
      <c r="I25" s="11"/>
      <c r="J25" s="10" t="str">
        <f t="shared" ca="1" si="1"/>
        <v>Incomplete</v>
      </c>
      <c r="L25" s="14">
        <f t="shared" si="2"/>
        <v>18</v>
      </c>
      <c r="M25" s="11" cm="1">
        <f t="array" ref="M25">IFERROR(INDEX('18'!$A:$A,MATCH(M$7,'18'!$A:$A,FALSE)+2),"")</f>
        <v>0</v>
      </c>
      <c r="N25" s="11" cm="1">
        <f t="array" ref="N25">IFERROR(INDEX('18'!$A:$A,MATCH(N$7,'18'!$A:$A,FALSE)+2),"")</f>
        <v>0</v>
      </c>
      <c r="O25" s="11" t="str" cm="1">
        <f t="array" ref="O25">IFERROR(INDEX('18'!$A:$A,MATCH(O$7,'18'!$A:$A,FALSE)+2),"")</f>
        <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4.25</v>
      </c>
      <c r="C26" s="11">
        <v>1.5</v>
      </c>
      <c r="D26" s="11">
        <v>1.75</v>
      </c>
      <c r="E26" s="11">
        <v>0.5</v>
      </c>
      <c r="F26" s="11">
        <v>0.5</v>
      </c>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cm="1">
        <f t="array" ref="P26">IFERROR(INDEX('19'!$A:$A,MATCH(P$7,'19'!$A:$A,FALSE)+2),"")</f>
        <v>0</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2.75</v>
      </c>
      <c r="C27" s="11">
        <v>1.5</v>
      </c>
      <c r="D27" s="11">
        <v>0.5</v>
      </c>
      <c r="E27" s="11">
        <v>0.75</v>
      </c>
      <c r="F27" s="11"/>
      <c r="G27" s="11"/>
      <c r="H27" s="11"/>
      <c r="I27" s="11"/>
      <c r="J27" s="10" t="str">
        <f t="shared" ref="J27:J36" ca="1" si="3">INDIRECT("'"&amp;A27&amp;"'!B1")</f>
        <v>Incomplete</v>
      </c>
      <c r="L27" s="14">
        <f t="shared" ref="L27:L36" si="4">A27</f>
        <v>20</v>
      </c>
      <c r="M27" s="11" cm="1">
        <f t="array" ref="M27">IFERROR(INDEX('20'!$A:$A,MATCH(M$7,'20'!$A:$A,FALSE)+2),"")</f>
        <v>0</v>
      </c>
      <c r="N27" s="11" cm="1">
        <f t="array" ref="N27">IFERROR(INDEX('20'!$A:$A,MATCH(N$7,'20'!$A:$A,FALSE)+2),"")</f>
        <v>0</v>
      </c>
      <c r="O27" s="11" cm="1">
        <f t="array" ref="O27">IFERROR(INDEX('20'!$A:$A,MATCH(O$7,'20'!$A:$A,FALSE)+2),"")</f>
        <v>0</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3.25</v>
      </c>
      <c r="C28" s="11">
        <v>1</v>
      </c>
      <c r="D28" s="11">
        <v>1</v>
      </c>
      <c r="E28" s="11">
        <v>0.25</v>
      </c>
      <c r="F28" s="11">
        <v>1</v>
      </c>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cm="1">
        <f t="array" ref="P28">IFERROR(INDEX('21'!$A:$A,MATCH(P$7,'21'!$A:$A,FALSE)+2),"")</f>
        <v>0</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2.75</v>
      </c>
      <c r="C29" s="11">
        <v>1</v>
      </c>
      <c r="D29" s="11">
        <v>1</v>
      </c>
      <c r="E29" s="11">
        <v>0.75</v>
      </c>
      <c r="F29" s="11"/>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3.75</v>
      </c>
      <c r="C30" s="11">
        <v>2.25</v>
      </c>
      <c r="D30" s="11">
        <v>0.5</v>
      </c>
      <c r="E30" s="11">
        <v>1</v>
      </c>
      <c r="F30" s="11"/>
      <c r="G30" s="11"/>
      <c r="H30" s="11"/>
      <c r="I30" s="11"/>
      <c r="J30" s="10" t="str">
        <f t="shared" ca="1" si="3"/>
        <v>Incomplete</v>
      </c>
      <c r="L30" s="14">
        <f t="shared" si="4"/>
        <v>23</v>
      </c>
      <c r="M30" s="11" cm="1">
        <f t="array" ref="M30">IFERROR(INDEX('23'!$A:$A,MATCH(M$7,'23'!$A:$A,FALSE)+2),"")</f>
        <v>0</v>
      </c>
      <c r="N30" s="11" cm="1">
        <f t="array" ref="N30">IFERROR(INDEX('23'!$A:$A,MATCH(N$7,'23'!$A:$A,FALSE)+2),"")</f>
        <v>0</v>
      </c>
      <c r="O30" s="11" cm="1">
        <f t="array" ref="O30">IFERROR(INDEX('23'!$A:$A,MATCH(O$7,'23'!$A:$A,FALSE)+2),"")</f>
        <v>0</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5.25</v>
      </c>
      <c r="C31" s="11">
        <v>5.25</v>
      </c>
      <c r="D31" s="11"/>
      <c r="E31" s="11"/>
      <c r="F31" s="11"/>
      <c r="G31" s="11"/>
      <c r="H31" s="11"/>
      <c r="I31" s="11"/>
      <c r="J31" s="10" t="str">
        <f t="shared" ca="1" si="3"/>
        <v>Incomplete</v>
      </c>
      <c r="L31" s="14">
        <f t="shared" si="4"/>
        <v>24</v>
      </c>
      <c r="M31" s="11" cm="1">
        <f t="array" ref="M31">IFERROR(INDEX('24'!$A:$A,MATCH(M$7,'24'!$A:$A,FALSE)+2),"")</f>
        <v>0</v>
      </c>
      <c r="N31" s="11" t="str" cm="1">
        <f t="array" ref="N31">IFERROR(INDEX('24'!$A:$A,MATCH(N$7,'24'!$A:$A,FALSE)+2),"")</f>
        <v/>
      </c>
      <c r="O31" s="11" t="str" cm="1">
        <f t="array" ref="O31">IFERROR(INDEX('24'!$A:$A,MATCH(O$7,'24'!$A:$A,FALSE)+2),"")</f>
        <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2.25</v>
      </c>
      <c r="C32" s="11">
        <v>0.25</v>
      </c>
      <c r="D32" s="11">
        <v>2</v>
      </c>
      <c r="E32" s="11"/>
      <c r="F32" s="11"/>
      <c r="G32" s="11"/>
      <c r="H32" s="11"/>
      <c r="I32" s="11"/>
      <c r="J32" s="10" t="str">
        <f t="shared" ca="1" si="3"/>
        <v>Incomplete</v>
      </c>
      <c r="L32" s="14">
        <f t="shared" si="4"/>
        <v>25</v>
      </c>
      <c r="M32" s="11" cm="1">
        <f t="array" ref="M32">IFERROR(INDEX('25'!$A:$A,MATCH(M$7,'25'!$A:$A,FALSE)+2),"")</f>
        <v>0</v>
      </c>
      <c r="N32" s="11" cm="1">
        <f t="array" ref="N32">IFERROR(INDEX('25'!$A:$A,MATCH(N$7,'25'!$A:$A,FALSE)+2),"")</f>
        <v>0</v>
      </c>
      <c r="O32" s="11" t="str" cm="1">
        <f t="array" ref="O32">IFERROR(INDEX('25'!$A:$A,MATCH(O$7,'25'!$A:$A,FALSE)+2),"")</f>
        <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row r="33" spans="1:19" x14ac:dyDescent="0.25">
      <c r="A33" s="18">
        <v>26</v>
      </c>
      <c r="B33" s="11">
        <f t="shared" si="0"/>
        <v>3</v>
      </c>
      <c r="C33" s="11">
        <v>2</v>
      </c>
      <c r="D33" s="11">
        <v>1</v>
      </c>
      <c r="E33" s="11"/>
      <c r="F33" s="11"/>
      <c r="G33" s="11"/>
      <c r="H33" s="11"/>
      <c r="I33" s="11"/>
      <c r="J33" s="10" t="str">
        <f t="shared" ca="1" si="3"/>
        <v>Incomplete</v>
      </c>
      <c r="L33" s="14">
        <f t="shared" si="4"/>
        <v>26</v>
      </c>
      <c r="M33" s="11" cm="1">
        <f t="array" ref="M33">IFERROR(INDEX('26'!$A:$A,MATCH(M$7,'26'!$A:$A,FALSE)+2),"")</f>
        <v>0</v>
      </c>
      <c r="N33" s="11" cm="1">
        <f t="array" ref="N33">IFERROR(INDEX('26'!$A:$A,MATCH(N$7,'26'!$A:$A,FALSE)+2),"")</f>
        <v>0</v>
      </c>
      <c r="O33" s="11" t="str" cm="1">
        <f t="array" ref="O33">IFERROR(INDEX('26'!$A:$A,MATCH(O$7,'26'!$A:$A,FALSE)+2),"")</f>
        <v/>
      </c>
      <c r="P33" s="11" t="str" cm="1">
        <f t="array" ref="P33">IFERROR(INDEX('26'!$A:$A,MATCH(P$7,'26'!$A:$A,FALSE)+2),"")</f>
        <v/>
      </c>
      <c r="Q33" s="11" t="str" cm="1">
        <f t="array" ref="Q33">IFERROR(INDEX('26'!$A:$A,MATCH(Q$7,'26'!$A:$A,FALSE)+2),"")</f>
        <v/>
      </c>
      <c r="R33" s="11" t="str" cm="1">
        <f t="array" ref="R33">IFERROR(INDEX('26'!$A:$A,MATCH(R$7,'26'!$A:$A,FALSE)+2),"")</f>
        <v/>
      </c>
      <c r="S33" s="11" t="str" cm="1">
        <f t="array" ref="S33">IFERROR(INDEX('26'!$A:$A,MATCH(S$7,'26'!$A:$A,FALSE)+2),"")</f>
        <v/>
      </c>
    </row>
    <row r="34" spans="1:19" x14ac:dyDescent="0.25">
      <c r="A34" s="18">
        <v>27</v>
      </c>
      <c r="B34" s="11">
        <f t="shared" ref="B34:B35" si="5">SUM(C34:I34)</f>
        <v>2.25</v>
      </c>
      <c r="C34" s="11">
        <v>0.5</v>
      </c>
      <c r="D34" s="11">
        <v>0.75</v>
      </c>
      <c r="E34" s="11">
        <v>0.5</v>
      </c>
      <c r="F34" s="11">
        <v>0.5</v>
      </c>
      <c r="G34" s="11"/>
      <c r="H34" s="11"/>
      <c r="I34" s="11"/>
      <c r="J34" s="10" t="str">
        <f t="shared" ref="J34:J35" ca="1" si="6">INDIRECT("'"&amp;A34&amp;"'!B1")</f>
        <v>Incomplete</v>
      </c>
      <c r="L34" s="14">
        <f t="shared" ref="L34:L35" si="7">A34</f>
        <v>27</v>
      </c>
      <c r="M34" s="11" cm="1">
        <f t="array" ref="M34">IFERROR(INDEX('27'!$A:$A,MATCH(M$7,'27'!$A:$A,FALSE)+2),"")</f>
        <v>0</v>
      </c>
      <c r="N34" s="11" cm="1">
        <f t="array" ref="N34">IFERROR(INDEX('27'!$A:$A,MATCH(N$7,'27'!$A:$A,FALSE)+2),"")</f>
        <v>0</v>
      </c>
      <c r="O34" s="11" cm="1">
        <f t="array" ref="O34">IFERROR(INDEX('27'!$A:$A,MATCH(O$7,'27'!$A:$A,FALSE)+2),"")</f>
        <v>0</v>
      </c>
      <c r="P34" s="11" cm="1">
        <f t="array" ref="P34">IFERROR(INDEX('27'!$A:$A,MATCH(P$7,'27'!$A:$A,FALSE)+2),"")</f>
        <v>0</v>
      </c>
      <c r="Q34" s="11" t="str" cm="1">
        <f t="array" ref="Q34">IFERROR(INDEX('27'!$A:$A,MATCH(Q$7,'27'!$A:$A,FALSE)+2),"")</f>
        <v/>
      </c>
      <c r="R34" s="11" t="str" cm="1">
        <f t="array" ref="R34">IFERROR(INDEX('27'!$A:$A,MATCH(R$7,'27'!$A:$A,FALSE)+2),"")</f>
        <v/>
      </c>
      <c r="S34" s="11" t="str" cm="1">
        <f t="array" ref="S34">IFERROR(INDEX('27'!$A:$A,MATCH(S$7,'27'!$A:$A,FALSE)+2),"")</f>
        <v/>
      </c>
    </row>
    <row r="35" spans="1:19" x14ac:dyDescent="0.25">
      <c r="A35" s="18">
        <v>28</v>
      </c>
      <c r="B35" s="11">
        <f t="shared" si="5"/>
        <v>2.25</v>
      </c>
      <c r="C35" s="11">
        <v>0.25</v>
      </c>
      <c r="D35" s="11">
        <v>0.5</v>
      </c>
      <c r="E35" s="11">
        <v>1.5</v>
      </c>
      <c r="F35" s="11"/>
      <c r="G35" s="11"/>
      <c r="H35" s="11"/>
      <c r="I35" s="11"/>
      <c r="J35" s="10" t="str">
        <f t="shared" ca="1" si="6"/>
        <v>Incomplete</v>
      </c>
      <c r="L35" s="14">
        <f t="shared" si="7"/>
        <v>28</v>
      </c>
      <c r="M35" s="11" cm="1">
        <f t="array" ref="M35">IFERROR(INDEX('28'!$A:$A,MATCH(M$7,'28'!$A:$A,FALSE)+2),"")</f>
        <v>0</v>
      </c>
      <c r="N35" s="11" cm="1">
        <f t="array" ref="N35">IFERROR(INDEX('28'!$A:$A,MATCH(N$7,'28'!$A:$A,FALSE)+2),"")</f>
        <v>0</v>
      </c>
      <c r="O35" s="11" cm="1">
        <f t="array" ref="O35">IFERROR(INDEX('28'!$A:$A,MATCH(O$7,'28'!$A:$A,FALSE)+2),"")</f>
        <v>0</v>
      </c>
      <c r="P35" s="11" t="str" cm="1">
        <f t="array" ref="P35">IFERROR(INDEX('28'!$A:$A,MATCH(P$7,'28'!$A:$A,FALSE)+2),"")</f>
        <v/>
      </c>
      <c r="Q35" s="11" t="str" cm="1">
        <f t="array" ref="Q35">IFERROR(INDEX('28'!$A:$A,MATCH(Q$7,'28'!$A:$A,FALSE)+2),"")</f>
        <v/>
      </c>
      <c r="R35" s="11" t="str" cm="1">
        <f t="array" ref="R35">IFERROR(INDEX('28'!$A:$A,MATCH(R$7,'28'!$A:$A,FALSE)+2),"")</f>
        <v/>
      </c>
      <c r="S35" s="11" t="str" cm="1">
        <f t="array" ref="S35">IFERROR(INDEX('28'!$A:$A,MATCH(S$7,'28'!$A:$A,FALSE)+2),"")</f>
        <v/>
      </c>
    </row>
    <row r="36" spans="1:19" x14ac:dyDescent="0.25">
      <c r="A36" s="18">
        <v>29</v>
      </c>
      <c r="B36" s="11">
        <f t="shared" si="0"/>
        <v>3.25</v>
      </c>
      <c r="C36" s="11">
        <v>0.75</v>
      </c>
      <c r="D36" s="11">
        <v>1</v>
      </c>
      <c r="E36" s="11">
        <v>1</v>
      </c>
      <c r="F36" s="11">
        <v>0.5</v>
      </c>
      <c r="G36" s="11"/>
      <c r="H36" s="11"/>
      <c r="I36" s="11"/>
      <c r="J36" s="10" t="str">
        <f t="shared" ca="1" si="3"/>
        <v>Incomplete</v>
      </c>
      <c r="L36" s="14">
        <f t="shared" si="4"/>
        <v>29</v>
      </c>
      <c r="M36" s="11" cm="1">
        <f t="array" ref="M36">IFERROR(INDEX('29'!$A:$A,MATCH(M$7,'29'!$A:$A,FALSE)+2),"")</f>
        <v>0</v>
      </c>
      <c r="N36" s="11" cm="1">
        <f t="array" ref="N36">IFERROR(INDEX('29'!$A:$A,MATCH(N$7,'29'!$A:$A,FALSE)+2),"")</f>
        <v>0</v>
      </c>
      <c r="O36" s="11" cm="1">
        <f t="array" ref="O36">IFERROR(INDEX('29'!$A:$A,MATCH(O$7,'29'!$A:$A,FALSE)+2),"")</f>
        <v>0</v>
      </c>
      <c r="P36" s="11" cm="1">
        <f t="array" ref="P36">IFERROR(INDEX('29'!$A:$A,MATCH(P$7,'29'!$A:$A,FALSE)+2),"")</f>
        <v>0</v>
      </c>
      <c r="Q36" s="11" t="str" cm="1">
        <f t="array" ref="Q36">IFERROR(INDEX('29'!$A:$A,MATCH(Q$7,'29'!$A:$A,FALSE)+2),"")</f>
        <v/>
      </c>
      <c r="R36" s="11" t="str" cm="1">
        <f t="array" ref="R36">IFERROR(INDEX('29'!$A:$A,MATCH(R$7,'29'!$A:$A,FALSE)+2),"")</f>
        <v/>
      </c>
      <c r="S36" s="11" t="str" cm="1">
        <f t="array" ref="S36">IFERROR(INDEX('29'!$A:$A,MATCH(S$7,'29'!$A:$A,FALSE)+2),"")</f>
        <v/>
      </c>
    </row>
  </sheetData>
  <mergeCells count="1">
    <mergeCell ref="B6:B7"/>
  </mergeCells>
  <conditionalFormatting sqref="C8:I36">
    <cfRule type="containsBlanks" dxfId="98" priority="5">
      <formula>LEN(TRIM(C8))=0</formula>
    </cfRule>
  </conditionalFormatting>
  <conditionalFormatting sqref="J8:J36">
    <cfRule type="cellIs" dxfId="97" priority="15" operator="equal">
      <formula>"Finished"</formula>
    </cfRule>
    <cfRule type="cellIs" dxfId="96" priority="16" operator="equal">
      <formula>"Flag for Review"</formula>
    </cfRule>
    <cfRule type="cellIs" dxfId="95" priority="17" operator="equal">
      <formula>"Incomplete"</formula>
    </cfRule>
  </conditionalFormatting>
  <conditionalFormatting sqref="M8:S36">
    <cfRule type="expression" dxfId="94" priority="1">
      <formula>C8=""</formula>
    </cfRule>
    <cfRule type="expression" dxfId="93" priority="2">
      <formula>M8/C8&gt;=0.75</formula>
    </cfRule>
    <cfRule type="expression" dxfId="92" priority="3">
      <formula>M8/C8&gt;=0.65</formula>
    </cfRule>
    <cfRule type="expression" dxfId="91" priority="4">
      <formula>M8/C8&gt;=0</formula>
    </cfRule>
  </conditionalFormatting>
  <conditionalFormatting sqref="P2">
    <cfRule type="expression" dxfId="90" priority="54">
      <formula>LEN(P2)=0</formula>
    </cfRule>
    <cfRule type="cellIs" dxfId="89" priority="212" operator="greaterThanOrEqual">
      <formula>0.75</formula>
    </cfRule>
    <cfRule type="cellIs" dxfId="88" priority="213" operator="greaterThanOrEqual">
      <formula>0.65</formula>
    </cfRule>
    <cfRule type="cellIs" dxfId="87"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 ref="L33" location="'26'!A1" display="'26'!A1"/>
    <hyperlink ref="L36" location="'29'!A1" display="'29'!A1"/>
    <hyperlink ref="A33" location="'26'!A1" display="'26'!A1"/>
    <hyperlink ref="A36" location="'29'!A1" display="'29'!A1"/>
    <hyperlink ref="L34" location="'27'!A1" display="'27'!A1"/>
    <hyperlink ref="L35" location="'28'!A1" display="'28'!A1"/>
    <hyperlink ref="A34" location="'27'!A1" display="'27'!A1"/>
    <hyperlink ref="A35" location="'28'!A1" display="'28'!A1"/>
  </hyperlinks>
  <pageMargins left="0.7" right="0.7" top="0.75" bottom="0.75" header="0.3" footer="0.3"/>
  <pageSetup paperSize="9" orientation="portrait" r:id="rId1"/>
  <ignoredErrors>
    <ignoredError sqref="M35:S3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1.5</v>
      </c>
      <c r="B4" s="33"/>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26" t="s">
        <v>2</v>
      </c>
      <c r="B6" s="79" t="s">
        <v>32</v>
      </c>
      <c r="C6" s="79"/>
      <c r="D6" s="79"/>
      <c r="E6" s="79"/>
      <c r="F6" s="79"/>
      <c r="G6" s="79"/>
      <c r="H6" s="79"/>
      <c r="I6" s="38"/>
      <c r="J6" s="31"/>
      <c r="K6" s="31"/>
      <c r="L6" s="31"/>
      <c r="M6" s="31"/>
    </row>
    <row r="7" spans="1:13" ht="15.95" customHeight="1" thickBot="1" x14ac:dyDescent="0.3">
      <c r="A7" s="9">
        <f>INDEX('Point Grid'!$C$8:$I$36,MATCH($A$1,'Point Grid'!$A$8:$A$36,0),MATCH(A6,'Point Grid'!$C$7:$I$7,0))</f>
        <v>0.5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33</v>
      </c>
      <c r="C10" s="79"/>
      <c r="D10" s="79"/>
      <c r="E10" s="79"/>
      <c r="F10" s="79"/>
      <c r="G10" s="79"/>
      <c r="H10" s="79"/>
      <c r="I10" s="38"/>
      <c r="J10" s="31"/>
      <c r="K10" s="31"/>
      <c r="L10" s="31"/>
      <c r="M10" s="31"/>
    </row>
    <row r="11" spans="1:13" ht="15.95" customHeight="1" thickBot="1" x14ac:dyDescent="0.3">
      <c r="A11" s="9">
        <f>INDEX('Point Grid'!$C$8:$I$36,MATCH($A$1,'Point Grid'!$A$8:$A$36,0),MATCH(A10,'Point Grid'!$C$7:$I$7,0))</f>
        <v>0.5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34</v>
      </c>
      <c r="C14" s="79"/>
      <c r="D14" s="79"/>
      <c r="E14" s="79"/>
      <c r="F14" s="79"/>
      <c r="G14" s="79"/>
      <c r="H14" s="79"/>
      <c r="I14" s="38"/>
      <c r="J14" s="31"/>
      <c r="K14" s="31"/>
      <c r="L14" s="31"/>
      <c r="M14" s="31"/>
    </row>
    <row r="15" spans="1:13" ht="15.95" customHeight="1" thickBot="1" x14ac:dyDescent="0.3">
      <c r="A15" s="9">
        <f>INDEX('Point Grid'!$C$8:$I$36,MATCH($A$1,'Point Grid'!$A$8:$A$36,0),MATCH(A14,'Point Grid'!$C$7:$I$7,0))</f>
        <v>0.5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H1:I1"/>
    <mergeCell ref="B10:H11"/>
    <mergeCell ref="B14:H15"/>
    <mergeCell ref="B6:H7"/>
  </mergeCells>
  <conditionalFormatting sqref="B1">
    <cfRule type="cellIs" dxfId="86" priority="1" operator="equal">
      <formula>"Incomplete"</formula>
    </cfRule>
    <cfRule type="cellIs" dxfId="85" priority="2" operator="equal">
      <formula>"Flag for Review"</formula>
    </cfRule>
    <cfRule type="cellIs" dxfId="8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35</v>
      </c>
      <c r="C6" s="79"/>
      <c r="D6" s="79"/>
      <c r="E6" s="79"/>
      <c r="F6" s="79"/>
      <c r="G6" s="79"/>
      <c r="H6" s="79"/>
      <c r="I6" s="38"/>
      <c r="J6" s="31"/>
      <c r="K6" s="31"/>
      <c r="L6" s="31"/>
      <c r="M6" s="31"/>
    </row>
    <row r="7" spans="1:13" ht="15.95" customHeight="1" thickBot="1" x14ac:dyDescent="0.3">
      <c r="A7" s="9">
        <f>INDEX('Point Grid'!$C$8:$I$36,MATCH($A$1,'Point Grid'!$A$8:$A$36,0),MATCH(A6,'Point Grid'!$C$7:$I$7,0))</f>
        <v>1.5</v>
      </c>
      <c r="B7" s="79"/>
      <c r="C7" s="79"/>
      <c r="D7" s="79"/>
      <c r="E7" s="79"/>
      <c r="F7" s="79"/>
      <c r="G7" s="79"/>
      <c r="H7" s="79"/>
      <c r="I7" s="38"/>
      <c r="J7" s="31"/>
      <c r="K7" s="31"/>
      <c r="L7" s="31"/>
      <c r="M7" s="31"/>
    </row>
    <row r="8" spans="1:13" ht="15.95" customHeight="1" thickBot="1" x14ac:dyDescent="0.3">
      <c r="A8" s="5"/>
      <c r="B8" s="37" t="s">
        <v>36</v>
      </c>
      <c r="C8" s="37"/>
      <c r="D8" s="37"/>
      <c r="E8" s="37"/>
      <c r="F8" s="37"/>
      <c r="G8" s="37"/>
      <c r="H8" s="37"/>
      <c r="I8" s="38"/>
      <c r="J8" s="31"/>
      <c r="K8" s="31"/>
      <c r="L8" s="31"/>
      <c r="M8" s="31"/>
    </row>
    <row r="9" spans="1:13" ht="15.95" customHeight="1" x14ac:dyDescent="0.25">
      <c r="A9" s="29"/>
      <c r="B9" s="37" t="s">
        <v>37</v>
      </c>
      <c r="C9" s="37"/>
      <c r="D9" s="37"/>
      <c r="E9" s="37"/>
      <c r="F9" s="37"/>
      <c r="G9" s="37"/>
      <c r="H9" s="37"/>
      <c r="I9" s="38"/>
      <c r="J9" s="31"/>
      <c r="K9" s="31"/>
      <c r="L9" s="31"/>
      <c r="M9" s="31"/>
    </row>
    <row r="10" spans="1:13" ht="15.95" customHeight="1" x14ac:dyDescent="0.25">
      <c r="A10" s="29"/>
      <c r="B10" s="37" t="s">
        <v>38</v>
      </c>
      <c r="C10" s="37"/>
      <c r="D10" s="37"/>
      <c r="E10" s="37"/>
      <c r="F10" s="37"/>
      <c r="G10" s="37"/>
      <c r="H10" s="37"/>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79" t="s">
        <v>39</v>
      </c>
      <c r="C12" s="79"/>
      <c r="D12" s="79"/>
      <c r="E12" s="79"/>
      <c r="F12" s="79"/>
      <c r="G12" s="79"/>
      <c r="H12" s="79"/>
      <c r="I12" s="38"/>
      <c r="J12" s="31"/>
      <c r="K12" s="31"/>
      <c r="L12" s="31"/>
      <c r="M12" s="31"/>
    </row>
    <row r="13" spans="1:13" ht="15.95" customHeight="1" thickBot="1" x14ac:dyDescent="0.3">
      <c r="A13" s="9">
        <f>INDEX('Point Grid'!$C$8:$I$36,MATCH($A$1,'Point Grid'!$A$8:$A$36,0),MATCH(A12,'Point Grid'!$C$7:$I$7,0))</f>
        <v>1</v>
      </c>
      <c r="B13" s="79"/>
      <c r="C13" s="79"/>
      <c r="D13" s="79"/>
      <c r="E13" s="79"/>
      <c r="F13" s="79"/>
      <c r="G13" s="79"/>
      <c r="H13" s="79"/>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thickBot="1" x14ac:dyDescent="0.3">
      <c r="A15" s="30"/>
      <c r="B15" s="39"/>
      <c r="C15" s="39"/>
      <c r="D15" s="39"/>
      <c r="E15" s="39"/>
      <c r="F15" s="39"/>
      <c r="G15" s="39"/>
      <c r="H15" s="39"/>
      <c r="I15" s="40"/>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sheetData>
  <mergeCells count="3">
    <mergeCell ref="B6:H7"/>
    <mergeCell ref="H1:I1"/>
    <mergeCell ref="B12:H13"/>
  </mergeCells>
  <conditionalFormatting sqref="B1">
    <cfRule type="cellIs" dxfId="83" priority="1" operator="equal">
      <formula>"Incomplete"</formula>
    </cfRule>
    <cfRule type="cellIs" dxfId="82" priority="2" operator="equal">
      <formula>"Flag for Review"</formula>
    </cfRule>
    <cfRule type="cellIs" dxfId="8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3</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3.25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40</v>
      </c>
      <c r="C6" s="79"/>
      <c r="D6" s="79"/>
      <c r="E6" s="79"/>
      <c r="F6" s="79"/>
      <c r="G6" s="79"/>
      <c r="H6" s="79"/>
      <c r="I6" s="38"/>
      <c r="J6" s="31"/>
      <c r="K6" s="31"/>
      <c r="L6" s="31"/>
      <c r="M6" s="31"/>
    </row>
    <row r="7" spans="1:13" ht="15.95" customHeight="1" thickBot="1" x14ac:dyDescent="0.3">
      <c r="A7" s="9">
        <f>INDEX('Point Grid'!$C$8:$I$36,MATCH($A$1,'Point Grid'!$A$8:$A$36,0),MATCH(A6,'Point Grid'!$C$7:$I$7,0))</f>
        <v>0.75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41</v>
      </c>
      <c r="C10" s="79"/>
      <c r="D10" s="79"/>
      <c r="E10" s="79"/>
      <c r="F10" s="79"/>
      <c r="G10" s="79"/>
      <c r="H10" s="79"/>
      <c r="I10" s="38"/>
      <c r="J10" s="31"/>
      <c r="K10" s="31"/>
      <c r="L10" s="31"/>
      <c r="M10" s="31"/>
    </row>
    <row r="11" spans="1:13" ht="15.95" customHeight="1" thickBot="1" x14ac:dyDescent="0.3">
      <c r="A11" s="9">
        <f>INDEX('Point Grid'!$C$8:$I$36,MATCH($A$1,'Point Grid'!$A$8:$A$36,0),MATCH(A10,'Point Grid'!$C$7:$I$7,0))</f>
        <v>0.75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42</v>
      </c>
      <c r="C14" s="79"/>
      <c r="D14" s="79"/>
      <c r="E14" s="79"/>
      <c r="F14" s="79"/>
      <c r="G14" s="79"/>
      <c r="H14" s="79"/>
      <c r="I14" s="38"/>
      <c r="J14" s="31"/>
      <c r="K14" s="31"/>
      <c r="L14" s="31"/>
      <c r="M14" s="31"/>
    </row>
    <row r="15" spans="1:13" ht="15.95" customHeight="1" thickBot="1" x14ac:dyDescent="0.3">
      <c r="A15" s="9">
        <f>INDEX('Point Grid'!$C$8:$I$36,MATCH($A$1,'Point Grid'!$A$8:$A$36,0),MATCH(A14,'Point Grid'!$C$7:$I$7,0))</f>
        <v>0.75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79" t="s">
        <v>43</v>
      </c>
      <c r="C18" s="79"/>
      <c r="D18" s="79"/>
      <c r="E18" s="79"/>
      <c r="F18" s="79"/>
      <c r="G18" s="79"/>
      <c r="H18" s="79"/>
      <c r="I18" s="38"/>
      <c r="J18" s="31"/>
      <c r="K18" s="31"/>
      <c r="L18" s="31"/>
      <c r="M18" s="31"/>
    </row>
    <row r="19" spans="1:13" ht="15.95" customHeight="1" thickBot="1" x14ac:dyDescent="0.3">
      <c r="A19" s="9">
        <f>INDEX('Point Grid'!$C$8:$I$36,MATCH($A$1,'Point Grid'!$A$8:$A$36,0),MATCH(A18,'Point Grid'!$C$7:$I$7,0))</f>
        <v>1</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B18:H19"/>
    <mergeCell ref="B6:H7"/>
    <mergeCell ref="H1:I1"/>
    <mergeCell ref="B10:H11"/>
    <mergeCell ref="B14:H15"/>
  </mergeCells>
  <conditionalFormatting sqref="B1">
    <cfRule type="cellIs" dxfId="80" priority="1" operator="equal">
      <formula>"Incomplete"</formula>
    </cfRule>
    <cfRule type="cellIs" dxfId="79" priority="2" operator="equal">
      <formula>"Flag for Review"</formula>
    </cfRule>
    <cfRule type="cellIs" dxfId="7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4</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296</v>
      </c>
      <c r="C3" s="79"/>
      <c r="D3" s="79"/>
      <c r="E3" s="79"/>
      <c r="F3" s="79"/>
      <c r="G3" s="79"/>
      <c r="H3" s="79"/>
      <c r="I3" s="36"/>
      <c r="J3" s="31"/>
      <c r="K3" s="31"/>
      <c r="L3" s="31"/>
      <c r="M3" s="31"/>
    </row>
    <row r="4" spans="1:13" ht="15.95" customHeight="1" x14ac:dyDescent="0.25">
      <c r="A4" s="9">
        <f>INDEX('Point Grid'!B:B,MATCH('4'!A1,'Point Grid'!A:A,0))</f>
        <v>2</v>
      </c>
      <c r="B4" s="79"/>
      <c r="C4" s="79"/>
      <c r="D4" s="79"/>
      <c r="E4" s="79"/>
      <c r="F4" s="79"/>
      <c r="G4" s="79"/>
      <c r="H4" s="79"/>
      <c r="I4" s="36"/>
      <c r="J4" s="31"/>
      <c r="K4" s="31"/>
      <c r="L4" s="31"/>
      <c r="M4" s="31"/>
    </row>
    <row r="5" spans="1:13" ht="15.95" customHeight="1" x14ac:dyDescent="0.25">
      <c r="A5" s="9"/>
      <c r="B5" s="37" t="s">
        <v>44</v>
      </c>
      <c r="C5" s="37"/>
      <c r="D5" s="37"/>
      <c r="E5" s="37"/>
      <c r="F5" s="37"/>
      <c r="G5" s="37"/>
      <c r="H5" s="37"/>
      <c r="I5" s="36"/>
      <c r="J5" s="31"/>
      <c r="K5" s="31"/>
      <c r="L5" s="31"/>
      <c r="M5" s="31"/>
    </row>
    <row r="6" spans="1:13" ht="15.95" customHeight="1" x14ac:dyDescent="0.25">
      <c r="A6" s="9"/>
      <c r="B6" s="37" t="s">
        <v>45</v>
      </c>
      <c r="C6" s="37"/>
      <c r="D6" s="37"/>
      <c r="E6" s="37"/>
      <c r="F6" s="37"/>
      <c r="G6" s="37"/>
      <c r="H6" s="37"/>
      <c r="I6" s="36"/>
      <c r="J6" s="31"/>
      <c r="K6" s="31"/>
      <c r="L6" s="31"/>
      <c r="M6" s="31"/>
    </row>
    <row r="7" spans="1:13" ht="15.95" customHeight="1" x14ac:dyDescent="0.25">
      <c r="A7" s="29"/>
      <c r="B7" s="37"/>
      <c r="C7" s="37"/>
      <c r="D7" s="37"/>
      <c r="E7" s="37"/>
      <c r="F7" s="37"/>
      <c r="G7" s="37"/>
      <c r="H7" s="37"/>
      <c r="I7" s="38"/>
      <c r="J7" s="31"/>
      <c r="K7" s="31"/>
      <c r="L7" s="31"/>
      <c r="M7" s="31"/>
    </row>
    <row r="8" spans="1:13" ht="15.95" customHeight="1" x14ac:dyDescent="0.25">
      <c r="A8" s="26" t="s">
        <v>2</v>
      </c>
      <c r="B8" s="79" t="s">
        <v>46</v>
      </c>
      <c r="C8" s="79"/>
      <c r="D8" s="79"/>
      <c r="E8" s="79"/>
      <c r="F8" s="79"/>
      <c r="G8" s="79"/>
      <c r="H8" s="79"/>
      <c r="I8" s="38"/>
      <c r="J8" s="31"/>
      <c r="K8" s="31"/>
      <c r="L8" s="31"/>
      <c r="M8" s="31"/>
    </row>
    <row r="9" spans="1:13" ht="15.95" customHeight="1" thickBot="1" x14ac:dyDescent="0.3">
      <c r="A9" s="9">
        <f>INDEX('Point Grid'!$C$8:$I$36,MATCH($A$1,'Point Grid'!$A$8:$A$36,0),MATCH(A8,'Point Grid'!$C$7:$I$7,0))</f>
        <v>0.5</v>
      </c>
      <c r="B9" s="79"/>
      <c r="C9" s="79"/>
      <c r="D9" s="79"/>
      <c r="E9" s="79"/>
      <c r="F9" s="79"/>
      <c r="G9" s="79"/>
      <c r="H9" s="79"/>
      <c r="I9" s="38"/>
      <c r="J9" s="31"/>
      <c r="K9" s="31"/>
      <c r="L9" s="31"/>
      <c r="M9" s="31"/>
    </row>
    <row r="10" spans="1:13" ht="15.95" customHeight="1" thickBot="1" x14ac:dyDescent="0.3">
      <c r="A10" s="5"/>
      <c r="B10" s="37"/>
      <c r="C10" s="37"/>
      <c r="D10" s="37"/>
      <c r="E10" s="37"/>
      <c r="F10" s="37"/>
      <c r="G10" s="37"/>
      <c r="H10" s="37"/>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79" t="s">
        <v>47</v>
      </c>
      <c r="C12" s="79"/>
      <c r="D12" s="79"/>
      <c r="E12" s="79"/>
      <c r="F12" s="79"/>
      <c r="G12" s="79"/>
      <c r="H12" s="79"/>
      <c r="I12" s="38"/>
      <c r="J12" s="31"/>
      <c r="K12" s="31"/>
      <c r="L12" s="31"/>
      <c r="M12" s="31"/>
    </row>
    <row r="13" spans="1:13" ht="15.95" customHeight="1" thickBot="1" x14ac:dyDescent="0.3">
      <c r="A13" s="9">
        <f>INDEX('Point Grid'!$C$8:$I$36,MATCH($A$1,'Point Grid'!$A$8:$A$36,0),MATCH(A12,'Point Grid'!$C$7:$I$7,0))</f>
        <v>0.5</v>
      </c>
      <c r="B13" s="79"/>
      <c r="C13" s="79"/>
      <c r="D13" s="79"/>
      <c r="E13" s="79"/>
      <c r="F13" s="79"/>
      <c r="G13" s="79"/>
      <c r="H13" s="79"/>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4</v>
      </c>
      <c r="B16" s="79" t="s">
        <v>48</v>
      </c>
      <c r="C16" s="79"/>
      <c r="D16" s="79"/>
      <c r="E16" s="79"/>
      <c r="F16" s="79"/>
      <c r="G16" s="79"/>
      <c r="H16" s="79"/>
      <c r="I16" s="38"/>
      <c r="J16" s="31"/>
      <c r="K16" s="31"/>
      <c r="L16" s="31"/>
      <c r="M16" s="31"/>
    </row>
    <row r="17" spans="1:13" ht="15.95" customHeight="1" thickBot="1" x14ac:dyDescent="0.3">
      <c r="A17" s="9">
        <f>INDEX('Point Grid'!$C$8:$I$36,MATCH($A$1,'Point Grid'!$A$8:$A$36,0),MATCH(A16,'Point Grid'!$C$7:$I$7,0))</f>
        <v>0.5</v>
      </c>
      <c r="B17" s="79"/>
      <c r="C17" s="79"/>
      <c r="D17" s="79"/>
      <c r="E17" s="79"/>
      <c r="F17" s="79"/>
      <c r="G17" s="79"/>
      <c r="H17" s="79"/>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5</v>
      </c>
      <c r="B20" s="79" t="s">
        <v>49</v>
      </c>
      <c r="C20" s="79"/>
      <c r="D20" s="79"/>
      <c r="E20" s="79"/>
      <c r="F20" s="79"/>
      <c r="G20" s="79"/>
      <c r="H20" s="79"/>
      <c r="I20" s="38"/>
      <c r="J20" s="31"/>
      <c r="K20" s="31"/>
      <c r="L20" s="31"/>
      <c r="M20" s="31"/>
    </row>
    <row r="21" spans="1:13" ht="15.95" customHeight="1" thickBot="1" x14ac:dyDescent="0.3">
      <c r="A21" s="9">
        <f>INDEX('Point Grid'!$C$8:$I$36,MATCH($A$1,'Point Grid'!$A$8:$A$36,0),MATCH(A20,'Point Grid'!$C$7:$I$7,0))</f>
        <v>0.5</v>
      </c>
      <c r="B21" s="79"/>
      <c r="C21" s="79"/>
      <c r="D21" s="79"/>
      <c r="E21" s="79"/>
      <c r="F21" s="79"/>
      <c r="G21" s="79"/>
      <c r="H21" s="79"/>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6">
    <mergeCell ref="B20:H21"/>
    <mergeCell ref="B8:H9"/>
    <mergeCell ref="H1:I1"/>
    <mergeCell ref="B12:H13"/>
    <mergeCell ref="B16:H17"/>
    <mergeCell ref="B3:H4"/>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3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5</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3.5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50</v>
      </c>
      <c r="C6" s="79"/>
      <c r="D6" s="79"/>
      <c r="E6" s="79"/>
      <c r="F6" s="79"/>
      <c r="G6" s="79"/>
      <c r="H6" s="79"/>
      <c r="I6" s="38"/>
      <c r="J6" s="31"/>
      <c r="K6" s="31"/>
      <c r="L6" s="31"/>
      <c r="M6" s="31"/>
    </row>
    <row r="7" spans="1:13" ht="15.95" customHeight="1" thickBot="1" x14ac:dyDescent="0.3">
      <c r="A7" s="9">
        <f>INDEX('Point Grid'!$C$8:$I$36,MATCH($A$1,'Point Grid'!$A$8:$A$36,0),MATCH(A6,'Point Grid'!$C$7:$I$7,0))</f>
        <v>0.75</v>
      </c>
      <c r="B7" s="70" t="s">
        <v>52</v>
      </c>
      <c r="C7" s="43"/>
      <c r="D7" s="43"/>
      <c r="E7" s="43"/>
      <c r="F7" s="43"/>
      <c r="G7" s="43"/>
      <c r="H7" s="43"/>
      <c r="I7" s="38"/>
      <c r="J7" s="31"/>
      <c r="K7" s="31"/>
      <c r="L7" s="31"/>
      <c r="M7" s="31"/>
    </row>
    <row r="8" spans="1:13" ht="15.95" customHeight="1" thickBot="1" x14ac:dyDescent="0.3">
      <c r="A8" s="5"/>
      <c r="B8" s="37" t="s">
        <v>53</v>
      </c>
      <c r="C8" s="37"/>
      <c r="D8" s="43"/>
      <c r="E8" s="37"/>
      <c r="F8" s="37"/>
      <c r="G8" s="37"/>
      <c r="H8" s="37"/>
      <c r="I8" s="38"/>
      <c r="J8" s="31"/>
      <c r="K8" s="31"/>
      <c r="L8" s="31"/>
      <c r="M8" s="31"/>
    </row>
    <row r="9" spans="1:13" ht="15.95" customHeight="1" x14ac:dyDescent="0.25">
      <c r="A9" s="29"/>
      <c r="B9" s="37" t="s">
        <v>54</v>
      </c>
      <c r="C9" s="37"/>
      <c r="D9" s="43"/>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79" t="s">
        <v>51</v>
      </c>
      <c r="C11" s="79"/>
      <c r="D11" s="79"/>
      <c r="E11" s="79"/>
      <c r="F11" s="79"/>
      <c r="G11" s="79"/>
      <c r="H11" s="79"/>
      <c r="I11" s="38"/>
      <c r="J11" s="31"/>
      <c r="K11" s="31"/>
      <c r="L11" s="31"/>
      <c r="M11" s="31"/>
    </row>
    <row r="12" spans="1:13" ht="15.95" customHeight="1" thickBot="1" x14ac:dyDescent="0.3">
      <c r="A12" s="9">
        <f>INDEX('Point Grid'!$C$8:$I$36,MATCH($A$1,'Point Grid'!$A$8:$A$36,0),MATCH(A11,'Point Grid'!$C$7:$I$7,0))</f>
        <v>0.75</v>
      </c>
      <c r="B12" s="43" t="s">
        <v>55</v>
      </c>
      <c r="C12" s="43"/>
      <c r="D12" s="43"/>
      <c r="E12" s="43"/>
      <c r="F12" s="43"/>
      <c r="G12" s="43"/>
      <c r="H12" s="43"/>
      <c r="I12" s="38"/>
      <c r="J12" s="31"/>
      <c r="K12" s="31"/>
      <c r="L12" s="31"/>
      <c r="M12" s="31"/>
    </row>
    <row r="13" spans="1:13" ht="15.95" customHeight="1" thickBot="1" x14ac:dyDescent="0.3">
      <c r="A13" s="5"/>
      <c r="B13" s="37" t="s">
        <v>56</v>
      </c>
      <c r="C13" s="37"/>
      <c r="D13" s="43"/>
      <c r="E13" s="37"/>
      <c r="F13" s="37"/>
      <c r="G13" s="37"/>
      <c r="H13" s="37"/>
      <c r="I13" s="38"/>
      <c r="J13" s="31"/>
      <c r="K13" s="31"/>
      <c r="L13" s="31"/>
      <c r="M13" s="31"/>
    </row>
    <row r="14" spans="1:13" ht="15.95" customHeight="1" x14ac:dyDescent="0.25">
      <c r="A14" s="29"/>
      <c r="B14" s="37" t="s">
        <v>57</v>
      </c>
      <c r="C14" s="37"/>
      <c r="D14" s="43"/>
      <c r="E14" s="37"/>
      <c r="F14" s="37"/>
      <c r="G14" s="37"/>
      <c r="H14" s="37"/>
      <c r="I14" s="38"/>
      <c r="J14" s="31"/>
      <c r="K14" s="31"/>
      <c r="L14" s="31"/>
      <c r="M14" s="31"/>
    </row>
    <row r="15" spans="1:13" ht="15.95" customHeight="1" x14ac:dyDescent="0.25">
      <c r="A15" s="29"/>
      <c r="B15" s="37"/>
      <c r="C15" s="37"/>
      <c r="D15" s="43"/>
      <c r="E15" s="37"/>
      <c r="F15" s="37"/>
      <c r="G15" s="37"/>
      <c r="H15" s="37"/>
      <c r="I15" s="38"/>
      <c r="J15" s="31"/>
      <c r="K15" s="31"/>
      <c r="L15" s="31"/>
      <c r="M15" s="31"/>
    </row>
    <row r="16" spans="1:13" ht="15.95" customHeight="1" x14ac:dyDescent="0.25">
      <c r="A16" s="26" t="s">
        <v>4</v>
      </c>
      <c r="B16" s="79" t="s">
        <v>58</v>
      </c>
      <c r="C16" s="79"/>
      <c r="D16" s="79"/>
      <c r="E16" s="79"/>
      <c r="F16" s="79"/>
      <c r="G16" s="79"/>
      <c r="H16" s="79"/>
      <c r="I16" s="38"/>
      <c r="J16" s="31"/>
      <c r="K16" s="31"/>
      <c r="L16" s="31"/>
      <c r="M16" s="31"/>
    </row>
    <row r="17" spans="1:13" ht="15.95" customHeight="1" thickBot="1" x14ac:dyDescent="0.3">
      <c r="A17" s="9">
        <f>INDEX('Point Grid'!$C$8:$I$36,MATCH($A$1,'Point Grid'!$A$8:$A$36,0),MATCH(A16,'Point Grid'!$C$7:$I$7,0))</f>
        <v>1.5</v>
      </c>
      <c r="B17" s="79"/>
      <c r="C17" s="79"/>
      <c r="D17" s="79"/>
      <c r="E17" s="79"/>
      <c r="F17" s="79"/>
      <c r="G17" s="79"/>
      <c r="H17" s="79"/>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5</v>
      </c>
      <c r="B20" s="79" t="s">
        <v>59</v>
      </c>
      <c r="C20" s="79"/>
      <c r="D20" s="79"/>
      <c r="E20" s="79"/>
      <c r="F20" s="79"/>
      <c r="G20" s="79"/>
      <c r="H20" s="79"/>
      <c r="I20" s="38"/>
      <c r="J20" s="31"/>
      <c r="K20" s="31"/>
      <c r="L20" s="31"/>
      <c r="M20" s="31"/>
    </row>
    <row r="21" spans="1:13" ht="15.95" customHeight="1" thickBot="1" x14ac:dyDescent="0.3">
      <c r="A21" s="9">
        <f>INDEX('Point Grid'!$C$8:$I$36,MATCH($A$1,'Point Grid'!$A$8:$A$36,0),MATCH(A20,'Point Grid'!$C$7:$I$7,0))</f>
        <v>0.5</v>
      </c>
      <c r="B21" s="79"/>
      <c r="C21" s="79"/>
      <c r="D21" s="79"/>
      <c r="E21" s="79"/>
      <c r="F21" s="79"/>
      <c r="G21" s="79"/>
      <c r="H21" s="79"/>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5">
    <mergeCell ref="B20:H21"/>
    <mergeCell ref="B16:H17"/>
    <mergeCell ref="H1:I1"/>
    <mergeCell ref="B6:H6"/>
    <mergeCell ref="B11:H11"/>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6</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60</v>
      </c>
      <c r="C3" s="79"/>
      <c r="D3" s="79"/>
      <c r="E3" s="79"/>
      <c r="F3" s="79"/>
      <c r="G3" s="79"/>
      <c r="H3" s="79"/>
      <c r="I3" s="36"/>
      <c r="J3" s="31"/>
      <c r="K3" s="31"/>
      <c r="L3" s="31"/>
      <c r="M3" s="31"/>
    </row>
    <row r="4" spans="1:13" ht="15.95" customHeight="1" x14ac:dyDescent="0.25">
      <c r="A4" s="9">
        <f>INDEX('Point Grid'!B:B,MATCH('6'!A1,'Point Grid'!A:A,0))</f>
        <v>3.5</v>
      </c>
      <c r="B4" s="79"/>
      <c r="C4" s="79"/>
      <c r="D4" s="79"/>
      <c r="E4" s="79"/>
      <c r="F4" s="79"/>
      <c r="G4" s="79"/>
      <c r="H4" s="79"/>
      <c r="I4" s="36"/>
      <c r="J4" s="31"/>
      <c r="K4" s="31"/>
      <c r="L4" s="31"/>
      <c r="M4" s="31"/>
    </row>
    <row r="5" spans="1:13" ht="15.95" customHeight="1" x14ac:dyDescent="0.25">
      <c r="A5" s="9"/>
      <c r="B5" s="33" t="s">
        <v>61</v>
      </c>
      <c r="C5" s="33"/>
      <c r="D5" s="33"/>
      <c r="E5" s="33"/>
      <c r="F5" s="33"/>
      <c r="G5" s="33"/>
      <c r="H5" s="33"/>
      <c r="I5" s="36"/>
      <c r="J5" s="31"/>
      <c r="K5" s="31"/>
      <c r="L5" s="31"/>
      <c r="M5" s="31"/>
    </row>
    <row r="6" spans="1:13" ht="15.95" customHeight="1" x14ac:dyDescent="0.25">
      <c r="A6" s="9"/>
      <c r="B6" s="33" t="s">
        <v>66</v>
      </c>
      <c r="C6" s="33"/>
      <c r="D6" s="33"/>
      <c r="E6" s="33"/>
      <c r="F6" s="33"/>
      <c r="G6" s="33"/>
      <c r="H6" s="33"/>
      <c r="I6" s="36"/>
      <c r="J6" s="31"/>
      <c r="K6" s="31"/>
      <c r="L6" s="31"/>
      <c r="M6" s="31"/>
    </row>
    <row r="7" spans="1:13" ht="15.95" customHeight="1" x14ac:dyDescent="0.25">
      <c r="A7" s="9"/>
      <c r="B7" s="33" t="s">
        <v>62</v>
      </c>
      <c r="C7" s="33"/>
      <c r="D7" s="33"/>
      <c r="E7" s="33"/>
      <c r="F7" s="33"/>
      <c r="G7" s="33"/>
      <c r="H7" s="33"/>
      <c r="I7" s="36"/>
      <c r="J7" s="31"/>
      <c r="K7" s="31"/>
      <c r="L7" s="31"/>
      <c r="M7" s="31"/>
    </row>
    <row r="8" spans="1:13" ht="15.95" customHeight="1" x14ac:dyDescent="0.25">
      <c r="A8" s="9"/>
      <c r="B8" s="33" t="s">
        <v>67</v>
      </c>
      <c r="C8" s="33"/>
      <c r="D8" s="33"/>
      <c r="E8" s="33"/>
      <c r="F8" s="33"/>
      <c r="G8" s="33"/>
      <c r="H8" s="33"/>
      <c r="I8" s="36"/>
      <c r="J8" s="31"/>
      <c r="K8" s="31"/>
      <c r="L8" s="31"/>
      <c r="M8" s="31"/>
    </row>
    <row r="9" spans="1:13" ht="15.95" customHeight="1" x14ac:dyDescent="0.25">
      <c r="A9" s="9"/>
      <c r="B9" s="33" t="s">
        <v>68</v>
      </c>
      <c r="C9" s="33"/>
      <c r="D9" s="33"/>
      <c r="E9" s="33"/>
      <c r="F9" s="33"/>
      <c r="G9" s="33"/>
      <c r="H9" s="33"/>
      <c r="I9" s="36"/>
      <c r="J9" s="31"/>
      <c r="K9" s="31"/>
      <c r="L9" s="31"/>
      <c r="M9" s="31"/>
    </row>
    <row r="10" spans="1:13" ht="15.95" customHeight="1" x14ac:dyDescent="0.25">
      <c r="A10" s="9"/>
      <c r="B10" s="33" t="s">
        <v>63</v>
      </c>
      <c r="C10" s="33"/>
      <c r="D10" s="33"/>
      <c r="E10" s="33"/>
      <c r="F10" s="33"/>
      <c r="G10" s="33"/>
      <c r="H10" s="33"/>
      <c r="I10" s="36"/>
      <c r="J10" s="31"/>
      <c r="K10" s="31"/>
      <c r="L10" s="31"/>
      <c r="M10" s="31"/>
    </row>
    <row r="11" spans="1:13" ht="15.95" customHeight="1" x14ac:dyDescent="0.25">
      <c r="A11" s="9"/>
      <c r="B11" s="33" t="s">
        <v>64</v>
      </c>
      <c r="C11" s="33"/>
      <c r="D11" s="33"/>
      <c r="E11" s="33"/>
      <c r="F11" s="33"/>
      <c r="G11" s="33"/>
      <c r="H11" s="33"/>
      <c r="I11" s="36"/>
      <c r="J11" s="31"/>
      <c r="K11" s="31"/>
      <c r="L11" s="31"/>
      <c r="M11" s="31"/>
    </row>
    <row r="12" spans="1:13" ht="15.95" customHeight="1" x14ac:dyDescent="0.25">
      <c r="A12" s="9"/>
      <c r="B12" s="33" t="s">
        <v>65</v>
      </c>
      <c r="C12" s="33"/>
      <c r="D12" s="33"/>
      <c r="E12" s="33"/>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79" t="s">
        <v>69</v>
      </c>
      <c r="C14" s="79"/>
      <c r="D14" s="79"/>
      <c r="E14" s="79"/>
      <c r="F14" s="79"/>
      <c r="G14" s="79"/>
      <c r="H14" s="79"/>
      <c r="I14" s="38"/>
      <c r="J14" s="31"/>
      <c r="K14" s="31"/>
      <c r="L14" s="31"/>
      <c r="M14" s="31"/>
    </row>
    <row r="15" spans="1:13" ht="15.95" customHeight="1" thickBot="1" x14ac:dyDescent="0.3">
      <c r="A15" s="9">
        <f>INDEX('Point Grid'!$C$8:$I$36,MATCH($A$1,'Point Grid'!$A$8:$A$36,0),MATCH(A14,'Point Grid'!$C$7:$I$7,0))</f>
        <v>3.5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3">
    <mergeCell ref="B14:H15"/>
    <mergeCell ref="H1:I1"/>
    <mergeCell ref="B3:H4"/>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7</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2.75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70</v>
      </c>
      <c r="C6" s="79"/>
      <c r="D6" s="79"/>
      <c r="E6" s="79"/>
      <c r="F6" s="79"/>
      <c r="G6" s="79"/>
      <c r="H6" s="79"/>
      <c r="I6" s="38"/>
      <c r="J6" s="31"/>
      <c r="K6" s="31"/>
      <c r="L6" s="31"/>
      <c r="M6" s="31"/>
    </row>
    <row r="7" spans="1:13" ht="15.95" customHeight="1" thickBot="1" x14ac:dyDescent="0.3">
      <c r="A7" s="9">
        <f>INDEX('Point Grid'!$C$8:$I$36,MATCH($A$1,'Point Grid'!$A$8:$A$36,0),MATCH(A6,'Point Grid'!$C$7:$I$7,0))</f>
        <v>0.75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71</v>
      </c>
      <c r="C10" s="79"/>
      <c r="D10" s="79"/>
      <c r="E10" s="79"/>
      <c r="F10" s="79"/>
      <c r="G10" s="79"/>
      <c r="H10" s="79"/>
      <c r="I10" s="38"/>
      <c r="J10" s="31"/>
      <c r="K10" s="31"/>
      <c r="L10" s="31"/>
      <c r="M10" s="31"/>
    </row>
    <row r="11" spans="1:13" ht="15.95" customHeight="1" thickBot="1" x14ac:dyDescent="0.3">
      <c r="A11" s="9">
        <f>INDEX('Point Grid'!$C$8:$I$36,MATCH($A$1,'Point Grid'!$A$8:$A$36,0),MATCH(A10,'Point Grid'!$C$7:$I$7,0))</f>
        <v>0.75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72</v>
      </c>
      <c r="C14" s="79"/>
      <c r="D14" s="79"/>
      <c r="E14" s="79"/>
      <c r="F14" s="79"/>
      <c r="G14" s="79"/>
      <c r="H14" s="79"/>
      <c r="I14" s="38"/>
      <c r="J14" s="31"/>
      <c r="K14" s="31"/>
      <c r="L14" s="31"/>
      <c r="M14" s="31"/>
    </row>
    <row r="15" spans="1:13" ht="15.95" customHeight="1" thickBot="1" x14ac:dyDescent="0.3">
      <c r="A15" s="9">
        <f>INDEX('Point Grid'!$C$8:$I$36,MATCH($A$1,'Point Grid'!$A$8:$A$36,0),MATCH(A14,'Point Grid'!$C$7:$I$7,0))</f>
        <v>0.5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79" t="s">
        <v>73</v>
      </c>
      <c r="C18" s="79"/>
      <c r="D18" s="79"/>
      <c r="E18" s="79"/>
      <c r="F18" s="79"/>
      <c r="G18" s="79"/>
      <c r="H18" s="79"/>
      <c r="I18" s="38"/>
      <c r="J18" s="31"/>
      <c r="K18" s="31"/>
      <c r="L18" s="31"/>
      <c r="M18" s="31"/>
    </row>
    <row r="19" spans="1:13" ht="15.95" customHeight="1" thickBot="1" x14ac:dyDescent="0.3">
      <c r="A19" s="9">
        <f>INDEX('Point Grid'!$C$8:$I$36,MATCH($A$1,'Point Grid'!$A$8:$A$36,0),MATCH(A18,'Point Grid'!$C$7:$I$7,0))</f>
        <v>0.75</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H1:I1"/>
    <mergeCell ref="B6:H7"/>
    <mergeCell ref="B10:H11"/>
    <mergeCell ref="B14:H15"/>
    <mergeCell ref="B18:H19"/>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38"/>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8</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Grid'!B:B,MATCH('8'!A1,'Point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74</v>
      </c>
      <c r="C6" s="79"/>
      <c r="D6" s="79"/>
      <c r="E6" s="79"/>
      <c r="F6" s="79"/>
      <c r="G6" s="79"/>
      <c r="H6" s="79"/>
      <c r="I6" s="38"/>
      <c r="J6" s="31"/>
      <c r="K6" s="31"/>
      <c r="L6" s="31"/>
      <c r="M6" s="31"/>
    </row>
    <row r="7" spans="1:13" ht="15.95" customHeight="1" thickBot="1" x14ac:dyDescent="0.3">
      <c r="A7" s="9">
        <f>INDEX('Point Grid'!$C$8:$I$36,MATCH($A$1,'Point Grid'!$A$8:$A$36,0),MATCH(A6,'Point Grid'!$C$7:$I$7,0))</f>
        <v>0.75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75</v>
      </c>
      <c r="C10" s="79"/>
      <c r="D10" s="79"/>
      <c r="E10" s="79"/>
      <c r="F10" s="79"/>
      <c r="G10" s="79"/>
      <c r="H10" s="79"/>
      <c r="I10" s="38"/>
      <c r="J10" s="31"/>
      <c r="K10" s="31"/>
      <c r="L10" s="31"/>
      <c r="M10" s="31"/>
    </row>
    <row r="11" spans="1:13" ht="15.95" customHeight="1" thickBot="1" x14ac:dyDescent="0.3">
      <c r="A11" s="9">
        <f>INDEX('Point Grid'!$C$8:$I$36,MATCH($A$1,'Point Grid'!$A$8:$A$36,0),MATCH(A10,'Point Grid'!$C$7:$I$7,0))</f>
        <v>0.75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76</v>
      </c>
      <c r="C14" s="79"/>
      <c r="D14" s="79"/>
      <c r="E14" s="79"/>
      <c r="F14" s="79"/>
      <c r="G14" s="79"/>
      <c r="H14" s="79"/>
      <c r="I14" s="38"/>
      <c r="J14" s="31"/>
      <c r="K14" s="31"/>
      <c r="L14" s="31"/>
      <c r="M14" s="31"/>
    </row>
    <row r="15" spans="1:13" ht="15.95" customHeight="1" thickBot="1" x14ac:dyDescent="0.3">
      <c r="A15" s="9">
        <f>INDEX('Point Grid'!$C$8:$I$36,MATCH($A$1,'Point Grid'!$A$8:$A$36,0),MATCH(A14,'Point Grid'!$C$7:$I$7,0))</f>
        <v>0.5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79" t="s">
        <v>77</v>
      </c>
      <c r="C18" s="79"/>
      <c r="D18" s="79"/>
      <c r="E18" s="79"/>
      <c r="F18" s="79"/>
      <c r="G18" s="79"/>
      <c r="H18" s="79"/>
      <c r="I18" s="38"/>
      <c r="J18" s="31"/>
      <c r="K18" s="31"/>
      <c r="L18" s="31"/>
      <c r="M18" s="31"/>
    </row>
    <row r="19" spans="1:13" ht="15.95" customHeight="1" thickBot="1" x14ac:dyDescent="0.3">
      <c r="A19" s="9">
        <f>INDEX('Point Grid'!$C$8:$I$36,MATCH($A$1,'Point Grid'!$A$8:$A$36,0),MATCH(A18,'Point Grid'!$C$7:$I$7,0))</f>
        <v>0.5</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6</v>
      </c>
      <c r="B22" s="79" t="s">
        <v>78</v>
      </c>
      <c r="C22" s="79"/>
      <c r="D22" s="79"/>
      <c r="E22" s="79"/>
      <c r="F22" s="79"/>
      <c r="G22" s="79"/>
      <c r="H22" s="79"/>
      <c r="I22" s="38"/>
      <c r="J22" s="31"/>
      <c r="K22" s="31"/>
      <c r="L22" s="31"/>
      <c r="M22" s="31"/>
    </row>
    <row r="23" spans="1:13" ht="15.95" customHeight="1" thickBot="1" x14ac:dyDescent="0.3">
      <c r="A23" s="9">
        <f>INDEX('Point Grid'!$C$8:$I$36,MATCH($A$1,'Point Grid'!$A$8:$A$36,0),MATCH(A22,'Point Grid'!$C$7:$I$7,0))</f>
        <v>0.5</v>
      </c>
      <c r="B23" s="79"/>
      <c r="C23" s="79"/>
      <c r="D23" s="79"/>
      <c r="E23" s="79"/>
      <c r="F23" s="79"/>
      <c r="G23" s="79"/>
      <c r="H23" s="79"/>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B10:H11"/>
    <mergeCell ref="B14:H15"/>
    <mergeCell ref="B22:H23"/>
    <mergeCell ref="B6:H7"/>
    <mergeCell ref="H1:I1"/>
    <mergeCell ref="B18:H19"/>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9</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1.5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79</v>
      </c>
      <c r="C6" s="79"/>
      <c r="D6" s="79"/>
      <c r="E6" s="79"/>
      <c r="F6" s="79"/>
      <c r="G6" s="79"/>
      <c r="H6" s="79"/>
      <c r="I6" s="38"/>
      <c r="J6" s="31"/>
      <c r="K6" s="31"/>
      <c r="L6" s="31"/>
      <c r="M6" s="31"/>
    </row>
    <row r="7" spans="1:13" ht="15.95" customHeight="1" thickBot="1" x14ac:dyDescent="0.3">
      <c r="A7" s="9">
        <f>INDEX('Point Grid'!$C$8:$I$36,MATCH($A$1,'Point Grid'!$A$8:$A$36,0),MATCH(A6,'Point Grid'!$C$7:$I$7,0))</f>
        <v>0.5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80</v>
      </c>
      <c r="C10" s="79"/>
      <c r="D10" s="79"/>
      <c r="E10" s="79"/>
      <c r="F10" s="79"/>
      <c r="G10" s="79"/>
      <c r="H10" s="79"/>
      <c r="I10" s="38"/>
      <c r="J10" s="31"/>
      <c r="K10" s="31"/>
      <c r="L10" s="31"/>
      <c r="M10" s="31"/>
    </row>
    <row r="11" spans="1:13" ht="15.95" customHeight="1" thickBot="1" x14ac:dyDescent="0.3">
      <c r="A11" s="9">
        <f>INDEX('Point Grid'!$C$8:$I$36,MATCH($A$1,'Point Grid'!$A$8:$A$36,0),MATCH(A10,'Point Grid'!$C$7:$I$7,0))</f>
        <v>1</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thickBot="1" x14ac:dyDescent="0.3">
      <c r="A13" s="30"/>
      <c r="B13" s="39"/>
      <c r="C13" s="39"/>
      <c r="D13" s="39"/>
      <c r="E13" s="39"/>
      <c r="F13" s="39"/>
      <c r="G13" s="39"/>
      <c r="H13" s="39"/>
      <c r="I13" s="40"/>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sheetData>
  <mergeCells count="3">
    <mergeCell ref="H1:I1"/>
    <mergeCell ref="B10:H11"/>
    <mergeCell ref="B6:H7"/>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37"/>
  <sheetViews>
    <sheetView zoomScaleNormal="100" workbookViewId="0"/>
  </sheetViews>
  <sheetFormatPr defaultColWidth="9.140625" defaultRowHeight="15" x14ac:dyDescent="0.25"/>
  <cols>
    <col min="1" max="1" width="9.140625" style="24"/>
    <col min="2" max="2" width="14.42578125" style="24" customWidth="1"/>
    <col min="3" max="3" width="16.140625" style="24" customWidth="1"/>
    <col min="4" max="4" width="15.7109375" style="24" customWidth="1"/>
    <col min="5" max="9" width="11.42578125" style="24" customWidth="1"/>
    <col min="10" max="16384" width="9.140625" style="24"/>
  </cols>
  <sheetData>
    <row r="1" spans="1:13" ht="15.95" customHeight="1" x14ac:dyDescent="0.25">
      <c r="A1" s="7">
        <v>10</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81</v>
      </c>
      <c r="C3" s="79"/>
      <c r="D3" s="79"/>
      <c r="E3" s="79"/>
      <c r="F3" s="79"/>
      <c r="G3" s="79"/>
      <c r="H3" s="79"/>
      <c r="I3" s="36"/>
      <c r="J3" s="31"/>
      <c r="K3" s="31"/>
      <c r="L3" s="31"/>
      <c r="M3" s="31"/>
    </row>
    <row r="4" spans="1:13" ht="15.95" customHeight="1" x14ac:dyDescent="0.25">
      <c r="A4" s="9">
        <f>INDEX('Point Grid'!B:B,MATCH('10'!A1,'Point Grid'!A:A,0))</f>
        <v>2</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9"/>
      <c r="B6" s="79"/>
      <c r="C6" s="79"/>
      <c r="D6" s="79"/>
      <c r="E6" s="79"/>
      <c r="F6" s="79"/>
      <c r="G6" s="79"/>
      <c r="H6" s="79"/>
      <c r="I6" s="36"/>
      <c r="J6" s="31"/>
      <c r="K6" s="31"/>
      <c r="L6" s="31"/>
      <c r="M6" s="31"/>
    </row>
    <row r="7" spans="1:13" ht="15.95" customHeight="1" x14ac:dyDescent="0.25">
      <c r="A7" s="9"/>
      <c r="B7" s="79"/>
      <c r="C7" s="79"/>
      <c r="D7" s="79"/>
      <c r="E7" s="79"/>
      <c r="F7" s="79"/>
      <c r="G7" s="79"/>
      <c r="H7" s="79"/>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44" t="s">
        <v>82</v>
      </c>
      <c r="C9" s="44" t="s">
        <v>83</v>
      </c>
      <c r="D9" s="44" t="s">
        <v>84</v>
      </c>
      <c r="E9" s="44" t="s">
        <v>85</v>
      </c>
      <c r="F9" s="33"/>
      <c r="G9" s="33"/>
      <c r="H9" s="33"/>
      <c r="I9" s="36"/>
      <c r="J9" s="31"/>
      <c r="K9" s="31"/>
      <c r="L9" s="31"/>
      <c r="M9" s="31"/>
    </row>
    <row r="10" spans="1:13" ht="15.95" customHeight="1" x14ac:dyDescent="0.25">
      <c r="A10" s="9"/>
      <c r="B10" s="44" t="s">
        <v>86</v>
      </c>
      <c r="C10" s="45">
        <v>5000</v>
      </c>
      <c r="D10" s="45">
        <v>6000</v>
      </c>
      <c r="E10" s="45">
        <v>3333</v>
      </c>
      <c r="F10" s="33"/>
      <c r="G10" s="33"/>
      <c r="H10" s="33"/>
      <c r="I10" s="36"/>
      <c r="J10" s="31"/>
      <c r="K10" s="31"/>
      <c r="L10" s="31"/>
      <c r="M10" s="31"/>
    </row>
    <row r="11" spans="1:13" ht="15.95" customHeight="1" x14ac:dyDescent="0.25">
      <c r="A11" s="9"/>
      <c r="B11" s="44" t="s">
        <v>87</v>
      </c>
      <c r="C11" s="45">
        <v>3000</v>
      </c>
      <c r="D11" s="45">
        <v>2500</v>
      </c>
      <c r="E11" s="45">
        <v>1500</v>
      </c>
      <c r="F11" s="33"/>
      <c r="G11" s="33"/>
      <c r="H11" s="33"/>
      <c r="I11" s="36"/>
      <c r="J11" s="31"/>
      <c r="K11" s="31"/>
      <c r="L11" s="31"/>
      <c r="M11" s="31"/>
    </row>
    <row r="12" spans="1:13" ht="15.95" customHeight="1" x14ac:dyDescent="0.25">
      <c r="A12" s="9"/>
      <c r="B12" s="44" t="s">
        <v>88</v>
      </c>
      <c r="C12" s="45">
        <v>2000</v>
      </c>
      <c r="D12" s="45">
        <v>1500</v>
      </c>
      <c r="E12" s="45">
        <v>605</v>
      </c>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79" t="s">
        <v>89</v>
      </c>
      <c r="C14" s="79"/>
      <c r="D14" s="79"/>
      <c r="E14" s="79"/>
      <c r="F14" s="79"/>
      <c r="G14" s="79"/>
      <c r="H14" s="79"/>
      <c r="I14" s="38"/>
      <c r="J14" s="31"/>
      <c r="K14" s="31"/>
      <c r="L14" s="31"/>
      <c r="M14" s="31"/>
    </row>
    <row r="15" spans="1:13" ht="15.95" customHeight="1" thickBot="1" x14ac:dyDescent="0.3">
      <c r="A15" s="9">
        <f>INDEX('Point Grid'!$C$8:$I$36,MATCH($A$1,'Point Grid'!$A$8:$A$36,0),MATCH(A14,'Point Grid'!$C$7:$I$7,0))</f>
        <v>0.5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79" t="s">
        <v>90</v>
      </c>
      <c r="C18" s="79"/>
      <c r="D18" s="79"/>
      <c r="E18" s="79"/>
      <c r="F18" s="79"/>
      <c r="G18" s="79"/>
      <c r="H18" s="79"/>
      <c r="I18" s="38"/>
      <c r="J18" s="31"/>
      <c r="K18" s="31"/>
      <c r="L18" s="31"/>
      <c r="M18" s="31"/>
    </row>
    <row r="19" spans="1:13" ht="15.95" customHeight="1" thickBot="1" x14ac:dyDescent="0.3">
      <c r="A19" s="9">
        <f>INDEX('Point Grid'!$C$8:$I$36,MATCH($A$1,'Point Grid'!$A$8:$A$36,0),MATCH(A18,'Point Grid'!$C$7:$I$7,0))</f>
        <v>1.5</v>
      </c>
      <c r="B19" s="79"/>
      <c r="C19" s="79"/>
      <c r="D19" s="79"/>
      <c r="E19" s="79"/>
      <c r="F19" s="79"/>
      <c r="G19" s="79"/>
      <c r="H19" s="79"/>
      <c r="I19" s="38"/>
      <c r="J19" s="31"/>
      <c r="K19" s="31"/>
      <c r="L19" s="31"/>
      <c r="M19" s="31"/>
    </row>
    <row r="20" spans="1:13" ht="15.95" customHeight="1" thickBot="1" x14ac:dyDescent="0.3">
      <c r="A20" s="5"/>
      <c r="B20" s="37" t="s">
        <v>91</v>
      </c>
      <c r="C20" s="37"/>
      <c r="D20" s="37"/>
      <c r="E20" s="37"/>
      <c r="F20" s="37"/>
      <c r="G20" s="37"/>
      <c r="H20" s="37"/>
      <c r="I20" s="38"/>
      <c r="J20" s="31"/>
      <c r="K20" s="31"/>
      <c r="L20" s="31"/>
      <c r="M20" s="31"/>
    </row>
    <row r="21" spans="1:13" ht="15.95" customHeight="1" x14ac:dyDescent="0.25">
      <c r="A21" s="29"/>
      <c r="B21" s="37" t="s">
        <v>92</v>
      </c>
      <c r="C21" s="37"/>
      <c r="D21" s="37"/>
      <c r="E21" s="37"/>
      <c r="F21" s="37"/>
      <c r="G21" s="37"/>
      <c r="H21" s="37"/>
      <c r="I21" s="38"/>
      <c r="J21" s="31"/>
      <c r="K21" s="31"/>
      <c r="L21" s="31"/>
      <c r="M21" s="31"/>
    </row>
    <row r="22" spans="1:13" ht="15.95" customHeight="1" x14ac:dyDescent="0.25">
      <c r="A22" s="29"/>
      <c r="B22" s="37" t="s">
        <v>93</v>
      </c>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4">
    <mergeCell ref="B14:H15"/>
    <mergeCell ref="H1:I1"/>
    <mergeCell ref="B18:H19"/>
    <mergeCell ref="B3:H7"/>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3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11</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94</v>
      </c>
      <c r="C3" s="79"/>
      <c r="D3" s="79"/>
      <c r="E3" s="79"/>
      <c r="F3" s="79"/>
      <c r="G3" s="79"/>
      <c r="H3" s="79"/>
      <c r="I3" s="36"/>
      <c r="J3" s="31"/>
      <c r="K3" s="31"/>
      <c r="L3" s="31"/>
      <c r="M3" s="31"/>
    </row>
    <row r="4" spans="1:13" ht="15.95" customHeight="1" x14ac:dyDescent="0.25">
      <c r="A4" s="9">
        <f>INDEX('Point Grid'!B:B,MATCH('11'!A1,'Point Grid'!A:A,0))</f>
        <v>3</v>
      </c>
      <c r="B4" s="79"/>
      <c r="C4" s="79"/>
      <c r="D4" s="79"/>
      <c r="E4" s="79"/>
      <c r="F4" s="79"/>
      <c r="G4" s="79"/>
      <c r="H4" s="79"/>
      <c r="I4" s="36"/>
      <c r="J4" s="31"/>
      <c r="K4" s="31"/>
      <c r="L4" s="31"/>
      <c r="M4" s="31"/>
    </row>
    <row r="5" spans="1:13" ht="15.95" customHeight="1" x14ac:dyDescent="0.25">
      <c r="A5" s="9"/>
      <c r="B5" s="33" t="s">
        <v>95</v>
      </c>
      <c r="C5" s="33"/>
      <c r="D5" s="33"/>
      <c r="E5" s="33"/>
      <c r="F5" s="33"/>
      <c r="G5" s="33"/>
      <c r="H5" s="33"/>
      <c r="I5" s="36"/>
      <c r="J5" s="31"/>
      <c r="K5" s="31"/>
      <c r="L5" s="31"/>
      <c r="M5" s="31"/>
    </row>
    <row r="6" spans="1:13" ht="15.95" customHeight="1" x14ac:dyDescent="0.25">
      <c r="A6" s="9"/>
      <c r="B6" s="33" t="s">
        <v>96</v>
      </c>
      <c r="C6" s="33"/>
      <c r="D6" s="33"/>
      <c r="E6" s="33"/>
      <c r="F6" s="33"/>
      <c r="G6" s="33"/>
      <c r="H6" s="33"/>
      <c r="I6" s="36"/>
      <c r="J6" s="31"/>
      <c r="K6" s="31"/>
      <c r="L6" s="31"/>
      <c r="M6" s="31"/>
    </row>
    <row r="7" spans="1:13" ht="15.95" customHeight="1" x14ac:dyDescent="0.25">
      <c r="A7" s="9"/>
      <c r="B7" s="33" t="s">
        <v>97</v>
      </c>
      <c r="C7" s="33"/>
      <c r="D7" s="33"/>
      <c r="E7" s="33"/>
      <c r="F7" s="33"/>
      <c r="G7" s="33"/>
      <c r="H7" s="33"/>
      <c r="I7" s="36"/>
      <c r="J7" s="31"/>
      <c r="K7" s="31"/>
      <c r="L7" s="31"/>
      <c r="M7" s="31"/>
    </row>
    <row r="8" spans="1:13" ht="15.95" customHeight="1" x14ac:dyDescent="0.25">
      <c r="A8" s="29"/>
      <c r="B8" s="37"/>
      <c r="C8" s="37"/>
      <c r="D8" s="37"/>
      <c r="E8" s="37"/>
      <c r="F8" s="37"/>
      <c r="G8" s="37"/>
      <c r="H8" s="37"/>
      <c r="I8" s="38"/>
      <c r="J8" s="31"/>
      <c r="K8" s="31"/>
      <c r="L8" s="31"/>
      <c r="M8" s="31"/>
    </row>
    <row r="9" spans="1:13" ht="15.95" customHeight="1" x14ac:dyDescent="0.25">
      <c r="A9" s="26" t="s">
        <v>2</v>
      </c>
      <c r="B9" s="79" t="s">
        <v>98</v>
      </c>
      <c r="C9" s="79"/>
      <c r="D9" s="79"/>
      <c r="E9" s="79"/>
      <c r="F9" s="79"/>
      <c r="G9" s="79"/>
      <c r="H9" s="79"/>
      <c r="I9" s="38"/>
      <c r="J9" s="31"/>
      <c r="K9" s="31"/>
      <c r="L9" s="31"/>
      <c r="M9" s="31"/>
    </row>
    <row r="10" spans="1:13" ht="15.95" customHeight="1" thickBot="1" x14ac:dyDescent="0.3">
      <c r="A10" s="9">
        <f>INDEX('Point Grid'!$C$8:$I$36,MATCH($A$1,'Point Grid'!$A$8:$A$36,0),MATCH(A9,'Point Grid'!$C$7:$I$7,0))</f>
        <v>0.75</v>
      </c>
      <c r="B10" s="79"/>
      <c r="C10" s="79"/>
      <c r="D10" s="79"/>
      <c r="E10" s="79"/>
      <c r="F10" s="79"/>
      <c r="G10" s="79"/>
      <c r="H10" s="79"/>
      <c r="I10" s="38"/>
      <c r="J10" s="31"/>
      <c r="K10" s="31"/>
      <c r="L10" s="31"/>
      <c r="M10" s="31"/>
    </row>
    <row r="11" spans="1:13" ht="15.95" customHeight="1" thickBot="1" x14ac:dyDescent="0.3">
      <c r="A11" s="5"/>
      <c r="B11" s="37"/>
      <c r="C11" s="37"/>
      <c r="D11" s="37"/>
      <c r="E11" s="37"/>
      <c r="F11" s="37"/>
      <c r="G11" s="37"/>
      <c r="H11" s="37"/>
      <c r="I11" s="38"/>
      <c r="J11" s="31"/>
      <c r="K11" s="31"/>
      <c r="L11" s="31"/>
      <c r="M11" s="31"/>
    </row>
    <row r="12" spans="1:13" ht="15.95" customHeight="1" x14ac:dyDescent="0.25">
      <c r="A12" s="29"/>
      <c r="B12" s="37"/>
      <c r="C12" s="37"/>
      <c r="D12" s="37"/>
      <c r="E12" s="37"/>
      <c r="F12" s="37"/>
      <c r="G12" s="37"/>
      <c r="H12" s="37"/>
      <c r="I12" s="38"/>
      <c r="J12" s="31"/>
      <c r="K12" s="31"/>
      <c r="L12" s="31"/>
      <c r="M12" s="31"/>
    </row>
    <row r="13" spans="1:13" ht="15.95" customHeight="1" x14ac:dyDescent="0.25">
      <c r="A13" s="26" t="s">
        <v>3</v>
      </c>
      <c r="B13" s="79" t="s">
        <v>99</v>
      </c>
      <c r="C13" s="79"/>
      <c r="D13" s="79"/>
      <c r="E13" s="79"/>
      <c r="F13" s="79"/>
      <c r="G13" s="79"/>
      <c r="H13" s="79"/>
      <c r="I13" s="38"/>
      <c r="J13" s="31"/>
      <c r="K13" s="31"/>
      <c r="L13" s="31"/>
      <c r="M13" s="31"/>
    </row>
    <row r="14" spans="1:13" ht="15.95" customHeight="1" thickBot="1" x14ac:dyDescent="0.3">
      <c r="A14" s="9">
        <f>INDEX('Point Grid'!$C$8:$I$36,MATCH($A$1,'Point Grid'!$A$8:$A$36,0),MATCH(A13,'Point Grid'!$C$7:$I$7,0))</f>
        <v>0.75</v>
      </c>
      <c r="B14" s="79"/>
      <c r="C14" s="79"/>
      <c r="D14" s="79"/>
      <c r="E14" s="79"/>
      <c r="F14" s="79"/>
      <c r="G14" s="79"/>
      <c r="H14" s="79"/>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4</v>
      </c>
      <c r="B17" s="79" t="s">
        <v>100</v>
      </c>
      <c r="C17" s="79"/>
      <c r="D17" s="79"/>
      <c r="E17" s="79"/>
      <c r="F17" s="79"/>
      <c r="G17" s="79"/>
      <c r="H17" s="79"/>
      <c r="I17" s="38"/>
      <c r="J17" s="31"/>
      <c r="K17" s="31"/>
      <c r="L17" s="31"/>
      <c r="M17" s="31"/>
    </row>
    <row r="18" spans="1:13" ht="15.95" customHeight="1" thickBot="1" x14ac:dyDescent="0.3">
      <c r="A18" s="9">
        <f>INDEX('Point Grid'!$C$8:$I$36,MATCH($A$1,'Point Grid'!$A$8:$A$36,0),MATCH(A17,'Point Grid'!$C$7:$I$7,0))</f>
        <v>0.75</v>
      </c>
      <c r="B18" s="79"/>
      <c r="C18" s="79"/>
      <c r="D18" s="79"/>
      <c r="E18" s="79"/>
      <c r="F18" s="79"/>
      <c r="G18" s="79"/>
      <c r="H18" s="79"/>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5</v>
      </c>
      <c r="B21" s="79" t="s">
        <v>101</v>
      </c>
      <c r="C21" s="79"/>
      <c r="D21" s="79"/>
      <c r="E21" s="79"/>
      <c r="F21" s="79"/>
      <c r="G21" s="79"/>
      <c r="H21" s="79"/>
      <c r="I21" s="38"/>
      <c r="J21" s="31"/>
      <c r="K21" s="31"/>
      <c r="L21" s="31"/>
      <c r="M21" s="31"/>
    </row>
    <row r="22" spans="1:13" ht="15.95" customHeight="1" thickBot="1" x14ac:dyDescent="0.3">
      <c r="A22" s="9">
        <f>INDEX('Point Grid'!$C$8:$I$36,MATCH($A$1,'Point Grid'!$A$8:$A$36,0),MATCH(A21,'Point Grid'!$C$7:$I$7,0))</f>
        <v>0.75</v>
      </c>
      <c r="B22" s="79"/>
      <c r="C22" s="79"/>
      <c r="D22" s="79"/>
      <c r="E22" s="79"/>
      <c r="F22" s="79"/>
      <c r="G22" s="79"/>
      <c r="H22" s="79"/>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6">
    <mergeCell ref="B17:H18"/>
    <mergeCell ref="B21:H22"/>
    <mergeCell ref="B9:H10"/>
    <mergeCell ref="H1:I1"/>
    <mergeCell ref="B13:H14"/>
    <mergeCell ref="B3:H4"/>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12</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102</v>
      </c>
      <c r="C3" s="79"/>
      <c r="D3" s="79"/>
      <c r="E3" s="79"/>
      <c r="F3" s="79"/>
      <c r="G3" s="79"/>
      <c r="H3" s="79"/>
      <c r="I3" s="36"/>
      <c r="J3" s="31"/>
      <c r="K3" s="31"/>
      <c r="L3" s="31"/>
      <c r="M3" s="31"/>
    </row>
    <row r="4" spans="1:13" ht="15.95" customHeight="1" x14ac:dyDescent="0.25">
      <c r="A4" s="9">
        <f>INDEX('Point Grid'!B:B,MATCH('12'!A1,'Point Grid'!A:A,0))</f>
        <v>2.75</v>
      </c>
      <c r="B4" s="79"/>
      <c r="C4" s="79"/>
      <c r="D4" s="79"/>
      <c r="E4" s="79"/>
      <c r="F4" s="79"/>
      <c r="G4" s="79"/>
      <c r="H4" s="79"/>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103</v>
      </c>
      <c r="C6" s="79"/>
      <c r="D6" s="79"/>
      <c r="E6" s="79"/>
      <c r="F6" s="79"/>
      <c r="G6" s="79"/>
      <c r="H6" s="79"/>
      <c r="I6" s="38"/>
      <c r="J6" s="31"/>
      <c r="K6" s="31"/>
      <c r="L6" s="31"/>
      <c r="M6" s="31"/>
    </row>
    <row r="7" spans="1:13" ht="15.95" customHeight="1" thickBot="1" x14ac:dyDescent="0.3">
      <c r="A7" s="9">
        <f>INDEX('Point Grid'!$C$8:$I$36,MATCH($A$1,'Point Grid'!$A$8:$A$36,0),MATCH(A6,'Point Grid'!$C$7:$I$7,0))</f>
        <v>0.75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104</v>
      </c>
      <c r="C10" s="79"/>
      <c r="D10" s="79"/>
      <c r="E10" s="79"/>
      <c r="F10" s="79"/>
      <c r="G10" s="79"/>
      <c r="H10" s="79"/>
      <c r="I10" s="38"/>
      <c r="J10" s="31"/>
      <c r="K10" s="31"/>
      <c r="L10" s="31"/>
      <c r="M10" s="31"/>
    </row>
    <row r="11" spans="1:13" ht="15.95" customHeight="1" thickBot="1" x14ac:dyDescent="0.3">
      <c r="A11" s="9">
        <f>INDEX('Point Grid'!$C$8:$I$36,MATCH($A$1,'Point Grid'!$A$8:$A$36,0),MATCH(A10,'Point Grid'!$C$7:$I$7,0))</f>
        <v>1</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105</v>
      </c>
      <c r="C14" s="79"/>
      <c r="D14" s="79"/>
      <c r="E14" s="79"/>
      <c r="F14" s="79"/>
      <c r="G14" s="79"/>
      <c r="H14" s="79"/>
      <c r="I14" s="38"/>
      <c r="J14" s="31"/>
      <c r="K14" s="31"/>
      <c r="L14" s="31"/>
      <c r="M14" s="31"/>
    </row>
    <row r="15" spans="1:13" ht="15.95" customHeight="1" thickBot="1" x14ac:dyDescent="0.3">
      <c r="A15" s="9">
        <f>INDEX('Point Grid'!$C$8:$I$36,MATCH($A$1,'Point Grid'!$A$8:$A$36,0),MATCH(A14,'Point Grid'!$C$7:$I$7,0))</f>
        <v>1</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5">
    <mergeCell ref="H1:I1"/>
    <mergeCell ref="B10:H11"/>
    <mergeCell ref="B14:H15"/>
    <mergeCell ref="B6:H7"/>
    <mergeCell ref="B3:H4"/>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13</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106</v>
      </c>
      <c r="C3" s="79"/>
      <c r="D3" s="79"/>
      <c r="E3" s="79"/>
      <c r="F3" s="79"/>
      <c r="G3" s="79"/>
      <c r="H3" s="79"/>
      <c r="I3" s="36"/>
      <c r="J3" s="31"/>
      <c r="K3" s="31"/>
      <c r="L3" s="31"/>
      <c r="M3" s="31"/>
    </row>
    <row r="4" spans="1:13" ht="15.95" customHeight="1" x14ac:dyDescent="0.25">
      <c r="A4" s="9">
        <f>INDEX('Point Grid'!B:B,MATCH('13'!A1,'Point Grid'!A:A,0))</f>
        <v>1.75</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9"/>
      <c r="B6" s="33" t="s">
        <v>107</v>
      </c>
      <c r="C6" s="33"/>
      <c r="D6" s="33"/>
      <c r="E6" s="33"/>
      <c r="F6" s="33"/>
      <c r="G6" s="33"/>
      <c r="H6" s="33"/>
      <c r="I6" s="36"/>
      <c r="J6" s="31"/>
      <c r="K6" s="31"/>
      <c r="L6" s="31"/>
      <c r="M6" s="31"/>
    </row>
    <row r="7" spans="1:13" ht="15.95" customHeight="1" x14ac:dyDescent="0.25">
      <c r="A7" s="9"/>
      <c r="B7" s="33" t="s">
        <v>108</v>
      </c>
      <c r="C7" s="33"/>
      <c r="D7" s="33"/>
      <c r="E7" s="33"/>
      <c r="F7" s="33"/>
      <c r="G7" s="33"/>
      <c r="H7" s="33"/>
      <c r="I7" s="36"/>
      <c r="J7" s="31"/>
      <c r="K7" s="31"/>
      <c r="L7" s="31"/>
      <c r="M7" s="31"/>
    </row>
    <row r="8" spans="1:13" ht="15.95" customHeight="1" x14ac:dyDescent="0.25">
      <c r="A8" s="9"/>
      <c r="B8" s="33" t="s">
        <v>109</v>
      </c>
      <c r="C8" s="33"/>
      <c r="D8" s="33"/>
      <c r="E8" s="33"/>
      <c r="F8" s="33"/>
      <c r="G8" s="33"/>
      <c r="H8" s="33"/>
      <c r="I8" s="36"/>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2</v>
      </c>
      <c r="B10" s="79" t="s">
        <v>110</v>
      </c>
      <c r="C10" s="79"/>
      <c r="D10" s="79"/>
      <c r="E10" s="79"/>
      <c r="F10" s="79"/>
      <c r="G10" s="79"/>
      <c r="H10" s="79"/>
      <c r="I10" s="38"/>
      <c r="J10" s="31"/>
      <c r="K10" s="31"/>
      <c r="L10" s="31"/>
      <c r="M10" s="31"/>
    </row>
    <row r="11" spans="1:13" ht="15.95" customHeight="1" thickBot="1" x14ac:dyDescent="0.3">
      <c r="A11" s="9">
        <f>INDEX('Point Grid'!$C$8:$I$36,MATCH($A$1,'Point Grid'!$A$8:$A$36,0),MATCH(A10,'Point Grid'!$C$7:$I$7,0))</f>
        <v>0.75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3</v>
      </c>
      <c r="B14" s="79" t="s">
        <v>111</v>
      </c>
      <c r="C14" s="79"/>
      <c r="D14" s="79"/>
      <c r="E14" s="79"/>
      <c r="F14" s="79"/>
      <c r="G14" s="79"/>
      <c r="H14" s="79"/>
      <c r="I14" s="38"/>
      <c r="J14" s="31"/>
      <c r="K14" s="31"/>
      <c r="L14" s="31"/>
      <c r="M14" s="31"/>
    </row>
    <row r="15" spans="1:13" ht="15.95" customHeight="1" thickBot="1" x14ac:dyDescent="0.3">
      <c r="A15" s="9">
        <f>INDEX('Point Grid'!$C$8:$I$36,MATCH($A$1,'Point Grid'!$A$8:$A$36,0),MATCH(A14,'Point Grid'!$C$7:$I$7,0))</f>
        <v>1</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10:H11"/>
    <mergeCell ref="H1:I1"/>
    <mergeCell ref="B14:H15"/>
    <mergeCell ref="B3:H5"/>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2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14</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Grid'!B:B,MATCH('14'!A1,'Point Grid'!A:A,0))</f>
        <v>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112</v>
      </c>
      <c r="C6" s="79"/>
      <c r="D6" s="79"/>
      <c r="E6" s="79"/>
      <c r="F6" s="79"/>
      <c r="G6" s="79"/>
      <c r="H6" s="79"/>
      <c r="I6" s="38"/>
      <c r="J6" s="31"/>
      <c r="K6" s="31"/>
      <c r="L6" s="31"/>
      <c r="M6" s="31"/>
    </row>
    <row r="7" spans="1:13" ht="15.95" customHeight="1" thickBot="1" x14ac:dyDescent="0.3">
      <c r="A7" s="9">
        <f>INDEX('Point Grid'!$C$8:$I$36,MATCH($A$1,'Point Grid'!$A$8:$A$36,0),MATCH(A6,'Point Grid'!$C$7:$I$7,0))</f>
        <v>1.5</v>
      </c>
      <c r="B7" s="79"/>
      <c r="C7" s="79"/>
      <c r="D7" s="79"/>
      <c r="E7" s="79"/>
      <c r="F7" s="79"/>
      <c r="G7" s="79"/>
      <c r="H7" s="79"/>
      <c r="I7" s="38"/>
      <c r="J7" s="31"/>
      <c r="K7" s="31"/>
      <c r="L7" s="31"/>
      <c r="M7" s="31"/>
    </row>
    <row r="8" spans="1:13" ht="15.95" customHeight="1" thickBot="1" x14ac:dyDescent="0.3">
      <c r="A8" s="5"/>
      <c r="B8" s="37" t="s">
        <v>114</v>
      </c>
      <c r="C8" s="37"/>
      <c r="D8" s="37"/>
      <c r="E8" s="37"/>
      <c r="F8" s="37"/>
      <c r="G8" s="37"/>
      <c r="H8" s="37"/>
      <c r="I8" s="38"/>
      <c r="J8" s="31"/>
      <c r="K8" s="31"/>
      <c r="L8" s="31"/>
      <c r="M8" s="31"/>
    </row>
    <row r="9" spans="1:13" ht="15.95" customHeight="1" x14ac:dyDescent="0.25">
      <c r="A9" s="29"/>
      <c r="B9" s="37" t="s">
        <v>115</v>
      </c>
      <c r="C9" s="37"/>
      <c r="D9" s="37"/>
      <c r="E9" s="37"/>
      <c r="F9" s="37"/>
      <c r="G9" s="37"/>
      <c r="H9" s="37"/>
      <c r="I9" s="38"/>
      <c r="J9" s="31"/>
      <c r="K9" s="31"/>
      <c r="L9" s="31"/>
      <c r="M9" s="31"/>
    </row>
    <row r="10" spans="1:13" ht="15.95" customHeight="1" x14ac:dyDescent="0.25">
      <c r="A10" s="29"/>
      <c r="B10" s="37" t="s">
        <v>116</v>
      </c>
      <c r="C10" s="37"/>
      <c r="D10" s="37"/>
      <c r="E10" s="37"/>
      <c r="F10" s="37"/>
      <c r="G10" s="37"/>
      <c r="H10" s="37"/>
      <c r="I10" s="38"/>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3</v>
      </c>
      <c r="B12" s="79" t="s">
        <v>113</v>
      </c>
      <c r="C12" s="79"/>
      <c r="D12" s="79"/>
      <c r="E12" s="79"/>
      <c r="F12" s="79"/>
      <c r="G12" s="79"/>
      <c r="H12" s="79"/>
      <c r="I12" s="38"/>
      <c r="J12" s="31"/>
      <c r="K12" s="31"/>
      <c r="L12" s="31"/>
      <c r="M12" s="31"/>
    </row>
    <row r="13" spans="1:13" ht="15.95" customHeight="1" thickBot="1" x14ac:dyDescent="0.3">
      <c r="A13" s="9">
        <f>INDEX('Point Grid'!$C$8:$I$36,MATCH($A$1,'Point Grid'!$A$8:$A$36,0),MATCH(A12,'Point Grid'!$C$7:$I$7,0))</f>
        <v>1</v>
      </c>
      <c r="B13" s="79"/>
      <c r="C13" s="79"/>
      <c r="D13" s="79"/>
      <c r="E13" s="79"/>
      <c r="F13" s="79"/>
      <c r="G13" s="79"/>
      <c r="H13" s="79"/>
      <c r="I13" s="38"/>
      <c r="J13" s="31"/>
      <c r="K13" s="31"/>
      <c r="L13" s="31"/>
      <c r="M13" s="31"/>
    </row>
    <row r="14" spans="1:13" ht="15.95" customHeight="1" thickBot="1" x14ac:dyDescent="0.3">
      <c r="A14" s="5"/>
      <c r="B14" s="37" t="s">
        <v>117</v>
      </c>
      <c r="C14" s="37"/>
      <c r="D14" s="37"/>
      <c r="E14" s="37"/>
      <c r="F14" s="37"/>
      <c r="G14" s="37"/>
      <c r="H14" s="37"/>
      <c r="I14" s="38"/>
      <c r="J14" s="31"/>
      <c r="K14" s="31"/>
      <c r="L14" s="31"/>
      <c r="M14" s="31"/>
    </row>
    <row r="15" spans="1:13" ht="15.95" customHeight="1" x14ac:dyDescent="0.25">
      <c r="A15" s="29"/>
      <c r="B15" s="37" t="s">
        <v>118</v>
      </c>
      <c r="C15" s="37"/>
      <c r="D15" s="37"/>
      <c r="E15" s="37"/>
      <c r="F15" s="37"/>
      <c r="G15" s="37"/>
      <c r="H15" s="37"/>
      <c r="I15" s="38"/>
      <c r="J15" s="31"/>
      <c r="K15" s="31"/>
      <c r="L15" s="31"/>
      <c r="M15" s="31"/>
    </row>
    <row r="16" spans="1:13" ht="15.95" customHeight="1" thickBot="1" x14ac:dyDescent="0.3">
      <c r="A16" s="30"/>
      <c r="B16" s="39"/>
      <c r="C16" s="39"/>
      <c r="D16" s="39"/>
      <c r="E16" s="39"/>
      <c r="F16" s="39"/>
      <c r="G16" s="39"/>
      <c r="H16" s="39"/>
      <c r="I16" s="40"/>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row r="28" spans="2:13" x14ac:dyDescent="0.25">
      <c r="B28" s="31"/>
      <c r="C28" s="31"/>
      <c r="D28" s="31"/>
      <c r="E28" s="31"/>
      <c r="F28" s="31"/>
      <c r="G28" s="31"/>
      <c r="H28" s="31"/>
      <c r="I28" s="31"/>
      <c r="J28" s="31"/>
      <c r="K28" s="31"/>
      <c r="L28" s="31"/>
      <c r="M28" s="31"/>
    </row>
    <row r="29" spans="2:13" x14ac:dyDescent="0.25">
      <c r="B29" s="31"/>
      <c r="C29" s="31"/>
      <c r="D29" s="31"/>
      <c r="E29" s="31"/>
      <c r="F29" s="31"/>
      <c r="G29" s="31"/>
      <c r="H29" s="31"/>
      <c r="I29" s="31"/>
      <c r="J29" s="31"/>
      <c r="K29" s="31"/>
      <c r="L29" s="31"/>
      <c r="M29" s="31"/>
    </row>
  </sheetData>
  <mergeCells count="3">
    <mergeCell ref="B12:H13"/>
    <mergeCell ref="H1:I1"/>
    <mergeCell ref="B6:H7"/>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3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15</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Grid'!B:B,MATCH('15'!A1,'Point Grid'!A:A,0))</f>
        <v>3</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119</v>
      </c>
      <c r="C6" s="79"/>
      <c r="D6" s="79"/>
      <c r="E6" s="79"/>
      <c r="F6" s="79"/>
      <c r="G6" s="79"/>
      <c r="H6" s="79"/>
      <c r="I6" s="38"/>
      <c r="J6" s="31"/>
      <c r="K6" s="31"/>
      <c r="L6" s="31"/>
      <c r="M6" s="31"/>
    </row>
    <row r="7" spans="1:13" ht="15.95" customHeight="1" thickBot="1" x14ac:dyDescent="0.3">
      <c r="A7" s="9">
        <f>INDEX('Point Grid'!$C$8:$I$36,MATCH($A$1,'Point Grid'!$A$8:$A$36,0),MATCH(A6,'Point Grid'!$C$7:$I$7,0))</f>
        <v>1</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120</v>
      </c>
      <c r="C10" s="79"/>
      <c r="D10" s="79"/>
      <c r="E10" s="79"/>
      <c r="F10" s="79"/>
      <c r="G10" s="79"/>
      <c r="H10" s="79"/>
      <c r="I10" s="38"/>
      <c r="J10" s="31"/>
      <c r="K10" s="31"/>
      <c r="L10" s="31"/>
      <c r="M10" s="31"/>
    </row>
    <row r="11" spans="1:13" ht="15.95" customHeight="1" thickBot="1" x14ac:dyDescent="0.3">
      <c r="A11" s="9">
        <f>INDEX('Point Grid'!$C$8:$I$36,MATCH($A$1,'Point Grid'!$A$8:$A$36,0),MATCH(A10,'Point Grid'!$C$7:$I$7,0))</f>
        <v>0.5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121</v>
      </c>
      <c r="C14" s="79"/>
      <c r="D14" s="79"/>
      <c r="E14" s="79"/>
      <c r="F14" s="79"/>
      <c r="G14" s="79"/>
      <c r="H14" s="79"/>
      <c r="I14" s="38"/>
      <c r="J14" s="31"/>
      <c r="K14" s="31"/>
      <c r="L14" s="31"/>
      <c r="M14" s="31"/>
    </row>
    <row r="15" spans="1:13" ht="15.95" customHeight="1" thickBot="1" x14ac:dyDescent="0.3">
      <c r="A15" s="9">
        <f>INDEX('Point Grid'!$C$8:$I$36,MATCH($A$1,'Point Grid'!$A$8:$A$36,0),MATCH(A14,'Point Grid'!$C$7:$I$7,0))</f>
        <v>0.75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79" t="s">
        <v>122</v>
      </c>
      <c r="C18" s="79"/>
      <c r="D18" s="79"/>
      <c r="E18" s="79"/>
      <c r="F18" s="79"/>
      <c r="G18" s="79"/>
      <c r="H18" s="79"/>
      <c r="I18" s="38"/>
      <c r="J18" s="31"/>
      <c r="K18" s="31"/>
      <c r="L18" s="31"/>
      <c r="M18" s="31"/>
    </row>
    <row r="19" spans="1:13" ht="15.95" customHeight="1" thickBot="1" x14ac:dyDescent="0.3">
      <c r="A19" s="9">
        <f>INDEX('Point Grid'!$C$8:$I$36,MATCH($A$1,'Point Grid'!$A$8:$A$36,0),MATCH(A18,'Point Grid'!$C$7:$I$7,0))</f>
        <v>0.75</v>
      </c>
      <c r="B19" s="79"/>
      <c r="C19" s="79"/>
      <c r="D19" s="79"/>
      <c r="E19" s="79"/>
      <c r="F19" s="79"/>
      <c r="G19" s="79"/>
      <c r="H19" s="79"/>
      <c r="I19" s="38"/>
      <c r="J19" s="31"/>
      <c r="K19" s="31"/>
      <c r="L19" s="31"/>
      <c r="M19" s="31"/>
    </row>
    <row r="20" spans="1:13" ht="15.95" customHeight="1" thickBot="1" x14ac:dyDescent="0.3">
      <c r="A20" s="5"/>
      <c r="B20" s="37" t="s">
        <v>123</v>
      </c>
      <c r="C20" s="37"/>
      <c r="D20" s="37"/>
      <c r="E20" s="37"/>
      <c r="F20" s="37"/>
      <c r="G20" s="37"/>
      <c r="H20" s="37"/>
      <c r="I20" s="38"/>
      <c r="J20" s="31"/>
      <c r="K20" s="31"/>
      <c r="L20" s="31"/>
      <c r="M20" s="31"/>
    </row>
    <row r="21" spans="1:13" ht="15.95" customHeight="1" x14ac:dyDescent="0.25">
      <c r="A21" s="26"/>
      <c r="B21" s="37" t="s">
        <v>124</v>
      </c>
      <c r="C21" s="37"/>
      <c r="D21" s="37"/>
      <c r="E21" s="37"/>
      <c r="F21" s="37"/>
      <c r="G21" s="37"/>
      <c r="H21" s="37"/>
      <c r="I21" s="38"/>
      <c r="J21" s="31"/>
      <c r="K21" s="31"/>
      <c r="L21" s="31"/>
      <c r="M21" s="31"/>
    </row>
    <row r="22" spans="1:13" ht="15.95" customHeight="1" x14ac:dyDescent="0.25">
      <c r="A22" s="26"/>
      <c r="B22" s="37" t="s">
        <v>125</v>
      </c>
      <c r="C22" s="37"/>
      <c r="D22" s="37"/>
      <c r="E22" s="37"/>
      <c r="F22" s="37"/>
      <c r="G22" s="37"/>
      <c r="H22" s="37"/>
      <c r="I22" s="38"/>
      <c r="J22" s="31"/>
      <c r="K22" s="31"/>
      <c r="L22" s="31"/>
      <c r="M22" s="31"/>
    </row>
    <row r="23" spans="1:13" ht="15.95" customHeight="1" x14ac:dyDescent="0.25">
      <c r="A23" s="26"/>
      <c r="B23" s="37"/>
      <c r="C23" s="37"/>
      <c r="D23" s="37"/>
      <c r="E23" s="37"/>
      <c r="F23" s="37"/>
      <c r="G23" s="37"/>
      <c r="H23" s="37"/>
      <c r="I23" s="38"/>
      <c r="J23" s="31"/>
      <c r="K23" s="31"/>
      <c r="L23" s="31"/>
      <c r="M23" s="31"/>
    </row>
    <row r="24" spans="1:13" ht="15.95" customHeight="1" thickBot="1" x14ac:dyDescent="0.3">
      <c r="A24" s="30"/>
      <c r="B24" s="39"/>
      <c r="C24" s="39"/>
      <c r="D24" s="39"/>
      <c r="E24" s="39"/>
      <c r="F24" s="39"/>
      <c r="G24" s="39"/>
      <c r="H24" s="39"/>
      <c r="I24" s="40"/>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sheetData>
  <mergeCells count="5">
    <mergeCell ref="B18:H19"/>
    <mergeCell ref="H1:I1"/>
    <mergeCell ref="B6:H7"/>
    <mergeCell ref="B10:H11"/>
    <mergeCell ref="B14:H15"/>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4"/>
  <sheetViews>
    <sheetView zoomScaleNormal="100" workbookViewId="0"/>
  </sheetViews>
  <sheetFormatPr defaultColWidth="9.140625" defaultRowHeight="15" x14ac:dyDescent="0.25"/>
  <cols>
    <col min="1" max="1" width="9.140625" style="24"/>
    <col min="2" max="3" width="13.85546875" style="24" customWidth="1"/>
    <col min="4" max="4" width="16.5703125" style="24" customWidth="1"/>
    <col min="5" max="5" width="13.85546875" style="24" customWidth="1"/>
    <col min="6" max="9" width="11.42578125" style="24" customWidth="1"/>
    <col min="10" max="16384" width="9.140625" style="24"/>
  </cols>
  <sheetData>
    <row r="1" spans="1:13" ht="15.95" customHeight="1" x14ac:dyDescent="0.25">
      <c r="A1" s="7">
        <v>16</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126</v>
      </c>
      <c r="C3" s="79"/>
      <c r="D3" s="79"/>
      <c r="E3" s="79"/>
      <c r="F3" s="79"/>
      <c r="G3" s="79"/>
      <c r="H3" s="79"/>
      <c r="I3" s="36"/>
      <c r="J3" s="31"/>
      <c r="K3" s="31"/>
      <c r="L3" s="31"/>
      <c r="M3" s="31"/>
    </row>
    <row r="4" spans="1:13" ht="15.95" customHeight="1" x14ac:dyDescent="0.25">
      <c r="A4" s="9">
        <f>INDEX('Point Grid'!B:B,MATCH('16'!A1,'Point Grid'!A:A,0))</f>
        <v>3.5</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9"/>
      <c r="B6" s="33"/>
      <c r="C6" s="33"/>
      <c r="D6" s="33"/>
      <c r="E6" s="33"/>
      <c r="F6" s="33"/>
      <c r="G6" s="33"/>
      <c r="H6" s="33"/>
      <c r="I6" s="36"/>
      <c r="J6" s="31"/>
      <c r="K6" s="31"/>
      <c r="L6" s="31"/>
      <c r="M6" s="31"/>
    </row>
    <row r="7" spans="1:13" ht="48" customHeight="1" x14ac:dyDescent="0.25">
      <c r="A7" s="9"/>
      <c r="B7" s="46" t="s">
        <v>127</v>
      </c>
      <c r="C7" s="46" t="s">
        <v>128</v>
      </c>
      <c r="D7" s="46" t="s">
        <v>129</v>
      </c>
      <c r="E7" s="46" t="s">
        <v>130</v>
      </c>
      <c r="F7" s="41"/>
      <c r="G7" s="33"/>
      <c r="H7" s="33"/>
      <c r="I7" s="36"/>
      <c r="J7" s="31"/>
      <c r="K7" s="31"/>
      <c r="L7" s="31"/>
      <c r="M7" s="31"/>
    </row>
    <row r="8" spans="1:13" ht="15.95" customHeight="1" x14ac:dyDescent="0.25">
      <c r="A8" s="9"/>
      <c r="B8" s="47">
        <v>5</v>
      </c>
      <c r="C8" s="47" t="s">
        <v>131</v>
      </c>
      <c r="D8" s="48">
        <v>40942</v>
      </c>
      <c r="E8" s="47" t="s">
        <v>131</v>
      </c>
      <c r="F8" s="33"/>
      <c r="G8" s="33"/>
      <c r="H8" s="33"/>
      <c r="I8" s="36"/>
      <c r="J8" s="31"/>
      <c r="K8" s="31"/>
      <c r="L8" s="31"/>
      <c r="M8" s="31"/>
    </row>
    <row r="9" spans="1:13" ht="15.95" customHeight="1" x14ac:dyDescent="0.25">
      <c r="A9" s="9"/>
      <c r="B9" s="47">
        <v>1</v>
      </c>
      <c r="C9" s="47" t="s">
        <v>131</v>
      </c>
      <c r="D9" s="48">
        <v>40966</v>
      </c>
      <c r="E9" s="47" t="s">
        <v>132</v>
      </c>
      <c r="F9" s="33"/>
      <c r="G9" s="33"/>
      <c r="H9" s="33"/>
      <c r="I9" s="36"/>
      <c r="J9" s="31"/>
      <c r="K9" s="31"/>
      <c r="L9" s="31"/>
      <c r="M9" s="31"/>
    </row>
    <row r="10" spans="1:13" ht="15.95" customHeight="1" x14ac:dyDescent="0.25">
      <c r="A10" s="9"/>
      <c r="B10" s="47">
        <v>12</v>
      </c>
      <c r="C10" s="47" t="s">
        <v>131</v>
      </c>
      <c r="D10" s="48">
        <v>41080</v>
      </c>
      <c r="E10" s="47" t="s">
        <v>131</v>
      </c>
      <c r="F10" s="33"/>
      <c r="G10" s="33"/>
      <c r="H10" s="33"/>
      <c r="I10" s="36"/>
      <c r="J10" s="31"/>
      <c r="K10" s="31"/>
      <c r="L10" s="31"/>
      <c r="M10" s="31"/>
    </row>
    <row r="11" spans="1:13" ht="15.95" customHeight="1" x14ac:dyDescent="0.25">
      <c r="A11" s="9"/>
      <c r="B11" s="47">
        <v>2</v>
      </c>
      <c r="C11" s="47" t="s">
        <v>131</v>
      </c>
      <c r="D11" s="48">
        <v>41096</v>
      </c>
      <c r="E11" s="47" t="s">
        <v>132</v>
      </c>
      <c r="F11" s="33"/>
      <c r="G11" s="33"/>
      <c r="H11" s="33"/>
      <c r="I11" s="36"/>
      <c r="J11" s="31"/>
      <c r="K11" s="31"/>
      <c r="L11" s="31"/>
      <c r="M11" s="31"/>
    </row>
    <row r="12" spans="1:13" ht="15.95" customHeight="1" x14ac:dyDescent="0.25">
      <c r="A12" s="9"/>
      <c r="B12" s="47">
        <v>3</v>
      </c>
      <c r="C12" s="47" t="s">
        <v>131</v>
      </c>
      <c r="D12" s="48">
        <v>41123</v>
      </c>
      <c r="E12" s="47" t="s">
        <v>133</v>
      </c>
      <c r="F12" s="33"/>
      <c r="G12" s="33"/>
      <c r="H12" s="33"/>
      <c r="I12" s="36"/>
      <c r="J12" s="31"/>
      <c r="K12" s="31"/>
      <c r="L12" s="31"/>
      <c r="M12" s="31"/>
    </row>
    <row r="13" spans="1:13" ht="15.95" customHeight="1" x14ac:dyDescent="0.25">
      <c r="A13" s="9"/>
      <c r="B13" s="47">
        <v>4</v>
      </c>
      <c r="C13" s="47" t="s">
        <v>131</v>
      </c>
      <c r="D13" s="48">
        <v>41187</v>
      </c>
      <c r="E13" s="47" t="s">
        <v>131</v>
      </c>
      <c r="F13" s="33"/>
      <c r="G13" s="33"/>
      <c r="H13" s="33"/>
      <c r="I13" s="36"/>
      <c r="J13" s="31"/>
      <c r="K13" s="31"/>
      <c r="L13" s="31"/>
      <c r="M13" s="31"/>
    </row>
    <row r="14" spans="1:13" ht="15.95" customHeight="1" x14ac:dyDescent="0.25">
      <c r="A14" s="9"/>
      <c r="B14" s="47">
        <v>10</v>
      </c>
      <c r="C14" s="47" t="s">
        <v>131</v>
      </c>
      <c r="D14" s="48">
        <v>41230</v>
      </c>
      <c r="E14" s="47" t="s">
        <v>133</v>
      </c>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26" t="s">
        <v>2</v>
      </c>
      <c r="B16" s="79" t="s">
        <v>134</v>
      </c>
      <c r="C16" s="79"/>
      <c r="D16" s="79"/>
      <c r="E16" s="79"/>
      <c r="F16" s="79"/>
      <c r="G16" s="79"/>
      <c r="H16" s="79"/>
      <c r="I16" s="38"/>
      <c r="J16" s="31"/>
      <c r="K16" s="31"/>
      <c r="L16" s="31"/>
      <c r="M16" s="31"/>
    </row>
    <row r="17" spans="1:13" ht="15.95" customHeight="1" thickBot="1" x14ac:dyDescent="0.3">
      <c r="A17" s="9">
        <f>INDEX('Point Grid'!$C$8:$I$36,MATCH($A$1,'Point Grid'!$A$8:$A$36,0),MATCH(A16,'Point Grid'!$C$7:$I$7,0))</f>
        <v>1</v>
      </c>
      <c r="B17" s="79"/>
      <c r="C17" s="79"/>
      <c r="D17" s="79"/>
      <c r="E17" s="79"/>
      <c r="F17" s="79"/>
      <c r="G17" s="79"/>
      <c r="H17" s="79"/>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79" t="s">
        <v>135</v>
      </c>
      <c r="C20" s="79"/>
      <c r="D20" s="79"/>
      <c r="E20" s="79"/>
      <c r="F20" s="79"/>
      <c r="G20" s="79"/>
      <c r="H20" s="79"/>
      <c r="I20" s="38"/>
      <c r="J20" s="31"/>
      <c r="K20" s="31"/>
      <c r="L20" s="31"/>
      <c r="M20" s="31"/>
    </row>
    <row r="21" spans="1:13" ht="15.95" customHeight="1" thickBot="1" x14ac:dyDescent="0.3">
      <c r="A21" s="9">
        <f>INDEX('Point Grid'!$C$8:$I$36,MATCH($A$1,'Point Grid'!$A$8:$A$36,0),MATCH(A20,'Point Grid'!$C$7:$I$7,0))</f>
        <v>0.75</v>
      </c>
      <c r="B21" s="79"/>
      <c r="C21" s="79"/>
      <c r="D21" s="79"/>
      <c r="E21" s="79"/>
      <c r="F21" s="79"/>
      <c r="G21" s="79"/>
      <c r="H21" s="79"/>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79" t="s">
        <v>136</v>
      </c>
      <c r="C24" s="79"/>
      <c r="D24" s="79"/>
      <c r="E24" s="79"/>
      <c r="F24" s="79"/>
      <c r="G24" s="79"/>
      <c r="H24" s="79"/>
      <c r="I24" s="38"/>
      <c r="J24" s="31"/>
      <c r="K24" s="31"/>
      <c r="L24" s="31"/>
      <c r="M24" s="31"/>
    </row>
    <row r="25" spans="1:13" ht="15.95" customHeight="1" thickBot="1" x14ac:dyDescent="0.3">
      <c r="A25" s="9">
        <f>INDEX('Point Grid'!$C$8:$I$36,MATCH($A$1,'Point Grid'!$A$8:$A$36,0),MATCH(A24,'Point Grid'!$C$7:$I$7,0))</f>
        <v>0.75</v>
      </c>
      <c r="B25" s="79"/>
      <c r="C25" s="79"/>
      <c r="D25" s="79"/>
      <c r="E25" s="79"/>
      <c r="F25" s="79"/>
      <c r="G25" s="79"/>
      <c r="H25" s="79"/>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5</v>
      </c>
      <c r="B28" s="79" t="s">
        <v>137</v>
      </c>
      <c r="C28" s="79"/>
      <c r="D28" s="79"/>
      <c r="E28" s="79"/>
      <c r="F28" s="79"/>
      <c r="G28" s="79"/>
      <c r="H28" s="79"/>
      <c r="I28" s="38"/>
      <c r="J28" s="31"/>
      <c r="K28" s="31"/>
      <c r="L28" s="31"/>
      <c r="M28" s="31"/>
    </row>
    <row r="29" spans="1:13" ht="15.95" customHeight="1" thickBot="1" x14ac:dyDescent="0.3">
      <c r="A29" s="9">
        <f>INDEX('Point Grid'!$C$8:$I$36,MATCH($A$1,'Point Grid'!$A$8:$A$36,0),MATCH(A28,'Point Grid'!$C$7:$I$7,0))</f>
        <v>1</v>
      </c>
      <c r="B29" s="79"/>
      <c r="C29" s="79"/>
      <c r="D29" s="79"/>
      <c r="E29" s="79"/>
      <c r="F29" s="79"/>
      <c r="G29" s="79"/>
      <c r="H29" s="79"/>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6">
    <mergeCell ref="B24:H25"/>
    <mergeCell ref="B28:H29"/>
    <mergeCell ref="H1:I1"/>
    <mergeCell ref="B16:H17"/>
    <mergeCell ref="B20:H21"/>
    <mergeCell ref="B3:H5"/>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38"/>
  <sheetViews>
    <sheetView zoomScaleNormal="100" workbookViewId="0"/>
  </sheetViews>
  <sheetFormatPr defaultColWidth="9.140625" defaultRowHeight="15" x14ac:dyDescent="0.25"/>
  <cols>
    <col min="1" max="1" width="9.140625" style="24"/>
    <col min="2" max="2" width="10" style="24" customWidth="1"/>
    <col min="3" max="3" width="10.7109375" style="24" customWidth="1"/>
    <col min="4" max="4" width="12.7109375" style="24" customWidth="1"/>
    <col min="5" max="5" width="14.7109375" style="24" customWidth="1"/>
    <col min="6" max="6" width="26.85546875" style="24" customWidth="1"/>
    <col min="7" max="7" width="12.7109375" style="24" customWidth="1"/>
    <col min="8" max="9" width="11.42578125" style="24" customWidth="1"/>
    <col min="10" max="16384" width="9.140625" style="24"/>
  </cols>
  <sheetData>
    <row r="1" spans="1:13" ht="15.95" customHeight="1" x14ac:dyDescent="0.25">
      <c r="A1" s="7">
        <v>17</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80" t="s">
        <v>138</v>
      </c>
      <c r="C3" s="80"/>
      <c r="D3" s="80"/>
      <c r="E3" s="80"/>
      <c r="F3" s="80"/>
      <c r="G3" s="80"/>
      <c r="H3" s="80"/>
      <c r="I3" s="36"/>
      <c r="J3" s="31"/>
      <c r="K3" s="31"/>
      <c r="L3" s="31"/>
      <c r="M3" s="31"/>
    </row>
    <row r="4" spans="1:13" ht="15.95" customHeight="1" x14ac:dyDescent="0.25">
      <c r="A4" s="9">
        <f>INDEX('Point Grid'!B:B,MATCH('17'!A1,'Point Grid'!A:A,0))</f>
        <v>3</v>
      </c>
      <c r="B4" s="80"/>
      <c r="C4" s="80"/>
      <c r="D4" s="80"/>
      <c r="E4" s="80"/>
      <c r="F4" s="80"/>
      <c r="G4" s="80"/>
      <c r="H4" s="80"/>
      <c r="I4" s="36"/>
      <c r="J4" s="31"/>
      <c r="K4" s="31"/>
      <c r="L4" s="31"/>
      <c r="M4" s="31"/>
    </row>
    <row r="5" spans="1:13" ht="15.95" customHeight="1" x14ac:dyDescent="0.25">
      <c r="A5" s="9"/>
      <c r="B5" s="33"/>
      <c r="C5" s="33"/>
      <c r="D5" s="33"/>
      <c r="E5" s="33"/>
      <c r="F5" s="33"/>
      <c r="G5" s="33"/>
      <c r="H5" s="33"/>
      <c r="I5" s="36"/>
      <c r="J5" s="31"/>
      <c r="K5" s="31"/>
      <c r="L5" s="31"/>
      <c r="M5" s="31"/>
    </row>
    <row r="6" spans="1:13" ht="32.1" customHeight="1" x14ac:dyDescent="0.25">
      <c r="A6" s="9"/>
      <c r="B6" s="75" t="s">
        <v>139</v>
      </c>
      <c r="C6" s="75" t="s">
        <v>140</v>
      </c>
      <c r="D6" s="74" t="s">
        <v>127</v>
      </c>
      <c r="E6" s="75" t="s">
        <v>141</v>
      </c>
      <c r="F6" s="50" t="s">
        <v>10</v>
      </c>
      <c r="G6" s="33"/>
      <c r="H6" s="33"/>
      <c r="I6" s="36"/>
      <c r="J6" s="31"/>
      <c r="K6" s="31"/>
      <c r="L6" s="31"/>
      <c r="M6" s="31"/>
    </row>
    <row r="7" spans="1:13" ht="32.1" customHeight="1" x14ac:dyDescent="0.25">
      <c r="A7" s="9"/>
      <c r="B7" s="44" t="s">
        <v>86</v>
      </c>
      <c r="C7" s="47">
        <v>2</v>
      </c>
      <c r="D7" s="47">
        <v>3</v>
      </c>
      <c r="E7" s="91">
        <v>41000</v>
      </c>
      <c r="F7" s="52" t="s">
        <v>142</v>
      </c>
      <c r="G7" s="33"/>
      <c r="H7" s="33"/>
      <c r="I7" s="36"/>
      <c r="J7" s="31"/>
      <c r="K7" s="31"/>
      <c r="L7" s="31"/>
      <c r="M7" s="31"/>
    </row>
    <row r="8" spans="1:13" ht="32.1" customHeight="1" x14ac:dyDescent="0.25">
      <c r="A8" s="9"/>
      <c r="B8" s="44" t="s">
        <v>87</v>
      </c>
      <c r="C8" s="47">
        <v>15</v>
      </c>
      <c r="D8" s="47">
        <v>15</v>
      </c>
      <c r="E8" s="91">
        <v>41075</v>
      </c>
      <c r="F8" s="51" t="s">
        <v>143</v>
      </c>
      <c r="G8" s="33"/>
      <c r="H8" s="33"/>
      <c r="I8" s="36"/>
      <c r="J8" s="31"/>
      <c r="K8" s="31"/>
      <c r="L8" s="31"/>
      <c r="M8" s="31"/>
    </row>
    <row r="9" spans="1:13" ht="15.95" customHeight="1" x14ac:dyDescent="0.25">
      <c r="A9" s="9"/>
      <c r="B9" s="44" t="s">
        <v>88</v>
      </c>
      <c r="C9" s="47">
        <v>1</v>
      </c>
      <c r="D9" s="47">
        <v>5</v>
      </c>
      <c r="E9" s="91">
        <v>41187</v>
      </c>
      <c r="F9" s="51" t="s">
        <v>133</v>
      </c>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79" t="s">
        <v>144</v>
      </c>
      <c r="C11" s="79"/>
      <c r="D11" s="79"/>
      <c r="E11" s="79"/>
      <c r="F11" s="79"/>
      <c r="G11" s="79"/>
      <c r="H11" s="79"/>
      <c r="I11" s="36"/>
      <c r="J11" s="31"/>
      <c r="K11" s="31"/>
      <c r="L11" s="31"/>
      <c r="M11" s="31"/>
    </row>
    <row r="12" spans="1:13" ht="15.95" customHeight="1" x14ac:dyDescent="0.25">
      <c r="A12" s="9"/>
      <c r="B12" s="79"/>
      <c r="C12" s="79"/>
      <c r="D12" s="79"/>
      <c r="E12" s="79"/>
      <c r="F12" s="79"/>
      <c r="G12" s="79"/>
      <c r="H12" s="79"/>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79" t="s">
        <v>298</v>
      </c>
      <c r="C14" s="79"/>
      <c r="D14" s="79"/>
      <c r="E14" s="79"/>
      <c r="F14" s="79"/>
      <c r="G14" s="79"/>
      <c r="H14" s="79"/>
      <c r="I14" s="38"/>
      <c r="J14" s="31"/>
      <c r="K14" s="31"/>
      <c r="L14" s="31"/>
      <c r="M14" s="31"/>
    </row>
    <row r="15" spans="1:13" ht="15.95" customHeight="1" thickBot="1" x14ac:dyDescent="0.3">
      <c r="A15" s="9">
        <f>INDEX('Point Grid'!$C$8:$I$36,MATCH($A$1,'Point Grid'!$A$8:$A$36,0),MATCH(A14,'Point Grid'!$C$7:$I$7,0))</f>
        <v>1</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79" t="s">
        <v>297</v>
      </c>
      <c r="C18" s="79"/>
      <c r="D18" s="79"/>
      <c r="E18" s="79"/>
      <c r="F18" s="79"/>
      <c r="G18" s="79"/>
      <c r="H18" s="79"/>
      <c r="I18" s="38"/>
      <c r="J18" s="31"/>
      <c r="K18" s="31"/>
      <c r="L18" s="31"/>
      <c r="M18" s="31"/>
    </row>
    <row r="19" spans="1:13" ht="15.95" customHeight="1" thickBot="1" x14ac:dyDescent="0.3">
      <c r="A19" s="9">
        <f>INDEX('Point Grid'!$C$8:$I$36,MATCH($A$1,'Point Grid'!$A$8:$A$36,0),MATCH(A18,'Point Grid'!$C$7:$I$7,0))</f>
        <v>1</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79" t="s">
        <v>145</v>
      </c>
      <c r="C22" s="79"/>
      <c r="D22" s="79"/>
      <c r="E22" s="79"/>
      <c r="F22" s="79"/>
      <c r="G22" s="79"/>
      <c r="H22" s="79"/>
      <c r="I22" s="38"/>
      <c r="J22" s="31"/>
      <c r="K22" s="31"/>
      <c r="L22" s="31"/>
      <c r="M22" s="31"/>
    </row>
    <row r="23" spans="1:13" ht="15.95" customHeight="1" thickBot="1" x14ac:dyDescent="0.3">
      <c r="A23" s="9">
        <f>INDEX('Point Grid'!$C$8:$I$36,MATCH($A$1,'Point Grid'!$A$8:$A$36,0),MATCH(A22,'Point Grid'!$C$7:$I$7,0))</f>
        <v>1</v>
      </c>
      <c r="B23" s="79"/>
      <c r="C23" s="79"/>
      <c r="D23" s="79"/>
      <c r="E23" s="79"/>
      <c r="F23" s="79"/>
      <c r="G23" s="79"/>
      <c r="H23" s="79"/>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thickBot="1" x14ac:dyDescent="0.3">
      <c r="A25" s="30"/>
      <c r="B25" s="39"/>
      <c r="C25" s="39"/>
      <c r="D25" s="39"/>
      <c r="E25" s="39"/>
      <c r="F25" s="39"/>
      <c r="G25" s="39"/>
      <c r="H25" s="39"/>
      <c r="I25" s="40"/>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sheetData>
  <mergeCells count="6">
    <mergeCell ref="H1:I1"/>
    <mergeCell ref="B14:H15"/>
    <mergeCell ref="B18:H19"/>
    <mergeCell ref="B22:H23"/>
    <mergeCell ref="B3:H4"/>
    <mergeCell ref="B11:H12"/>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72"/>
  <sheetViews>
    <sheetView zoomScaleNormal="100" workbookViewId="0"/>
  </sheetViews>
  <sheetFormatPr defaultColWidth="9.140625" defaultRowHeight="15" x14ac:dyDescent="0.25"/>
  <cols>
    <col min="1" max="1" width="9.140625" style="24"/>
    <col min="2" max="2" width="14.140625" style="24" customWidth="1"/>
    <col min="3" max="3" width="14.85546875" style="24" customWidth="1"/>
    <col min="4" max="4" width="18.7109375" style="24" customWidth="1"/>
    <col min="5" max="7" width="14.85546875" style="24" customWidth="1"/>
    <col min="8" max="9" width="11.42578125" style="24" customWidth="1"/>
    <col min="10" max="16384" width="9.140625" style="24"/>
  </cols>
  <sheetData>
    <row r="1" spans="1:13" ht="15.95" customHeight="1" x14ac:dyDescent="0.25">
      <c r="A1" s="7">
        <v>18</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146</v>
      </c>
      <c r="C3" s="79"/>
      <c r="D3" s="79"/>
      <c r="E3" s="79"/>
      <c r="F3" s="79"/>
      <c r="G3" s="79"/>
      <c r="H3" s="79"/>
      <c r="I3" s="36"/>
      <c r="J3" s="31"/>
      <c r="K3" s="31"/>
      <c r="L3" s="31"/>
      <c r="M3" s="31"/>
    </row>
    <row r="4" spans="1:13" ht="15.95" customHeight="1" x14ac:dyDescent="0.25">
      <c r="A4" s="9">
        <f>INDEX('Point Grid'!B:B,MATCH('18'!A1,'Point Grid'!A:A,0))</f>
        <v>7</v>
      </c>
      <c r="B4" s="79"/>
      <c r="C4" s="79"/>
      <c r="D4" s="79"/>
      <c r="E4" s="79"/>
      <c r="F4" s="79"/>
      <c r="G4" s="79"/>
      <c r="H4" s="79"/>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81" t="s">
        <v>147</v>
      </c>
      <c r="C6" s="81"/>
      <c r="D6" s="81"/>
      <c r="E6" s="45">
        <v>70000</v>
      </c>
      <c r="F6" s="33"/>
      <c r="G6" s="33"/>
      <c r="H6" s="33"/>
      <c r="I6" s="36"/>
      <c r="J6" s="31"/>
      <c r="K6" s="31"/>
      <c r="L6" s="31"/>
      <c r="M6" s="31"/>
    </row>
    <row r="7" spans="1:13" ht="15.95" customHeight="1" x14ac:dyDescent="0.25">
      <c r="A7" s="9"/>
      <c r="B7" s="81" t="s">
        <v>148</v>
      </c>
      <c r="C7" s="81"/>
      <c r="D7" s="81"/>
      <c r="E7" s="45">
        <v>45000</v>
      </c>
      <c r="F7" s="33"/>
      <c r="G7" s="33"/>
      <c r="H7" s="33"/>
      <c r="I7" s="36"/>
      <c r="J7" s="31"/>
      <c r="K7" s="31"/>
      <c r="L7" s="31"/>
      <c r="M7" s="31"/>
    </row>
    <row r="8" spans="1:13" ht="15.95" customHeight="1" x14ac:dyDescent="0.25">
      <c r="A8" s="9"/>
      <c r="B8" s="81" t="s">
        <v>149</v>
      </c>
      <c r="C8" s="81"/>
      <c r="D8" s="81"/>
      <c r="E8" s="45">
        <v>16250</v>
      </c>
      <c r="F8" s="33"/>
      <c r="G8" s="33"/>
      <c r="H8" s="33"/>
      <c r="I8" s="36"/>
      <c r="J8" s="31"/>
      <c r="K8" s="31"/>
      <c r="L8" s="31"/>
      <c r="M8" s="31"/>
    </row>
    <row r="9" spans="1:13" ht="15.95" customHeight="1" x14ac:dyDescent="0.25">
      <c r="A9" s="9"/>
      <c r="B9" s="81" t="s">
        <v>150</v>
      </c>
      <c r="C9" s="81"/>
      <c r="D9" s="81"/>
      <c r="E9" s="45">
        <v>0</v>
      </c>
      <c r="F9" s="33"/>
      <c r="G9" s="33"/>
      <c r="H9" s="33"/>
      <c r="I9" s="36"/>
      <c r="J9" s="31"/>
      <c r="K9" s="31"/>
      <c r="L9" s="31"/>
      <c r="M9" s="31"/>
    </row>
    <row r="10" spans="1:13" ht="15.95" customHeight="1" x14ac:dyDescent="0.25">
      <c r="A10" s="9"/>
      <c r="B10" s="81" t="s">
        <v>151</v>
      </c>
      <c r="C10" s="81"/>
      <c r="D10" s="81"/>
      <c r="E10" s="45">
        <v>1500</v>
      </c>
      <c r="F10" s="33"/>
      <c r="G10" s="33"/>
      <c r="H10" s="33"/>
      <c r="I10" s="36"/>
      <c r="J10" s="31"/>
      <c r="K10" s="31"/>
      <c r="L10" s="31"/>
      <c r="M10" s="31"/>
    </row>
    <row r="11" spans="1:13" ht="15.95" customHeight="1" x14ac:dyDescent="0.25">
      <c r="A11" s="9"/>
      <c r="B11" s="81" t="s">
        <v>152</v>
      </c>
      <c r="C11" s="81"/>
      <c r="D11" s="81"/>
      <c r="E11" s="45">
        <v>1000</v>
      </c>
      <c r="F11" s="33"/>
      <c r="G11" s="33"/>
      <c r="H11" s="33"/>
      <c r="I11" s="36"/>
      <c r="J11" s="31"/>
      <c r="K11" s="31"/>
      <c r="L11" s="31"/>
      <c r="M11" s="31"/>
    </row>
    <row r="12" spans="1:13" ht="15.95" customHeight="1" x14ac:dyDescent="0.25">
      <c r="A12" s="9"/>
      <c r="B12" s="81" t="s">
        <v>153</v>
      </c>
      <c r="C12" s="81"/>
      <c r="D12" s="81"/>
      <c r="E12" s="45">
        <v>500</v>
      </c>
      <c r="F12" s="33"/>
      <c r="G12" s="33"/>
      <c r="H12" s="33"/>
      <c r="I12" s="36"/>
      <c r="J12" s="31"/>
      <c r="K12" s="31"/>
      <c r="L12" s="31"/>
      <c r="M12" s="31"/>
    </row>
    <row r="13" spans="1:13" ht="15.95" customHeight="1" x14ac:dyDescent="0.25">
      <c r="A13" s="9"/>
      <c r="B13" s="81" t="s">
        <v>154</v>
      </c>
      <c r="C13" s="81"/>
      <c r="D13" s="81"/>
      <c r="E13" s="45">
        <v>200</v>
      </c>
      <c r="F13" s="33"/>
      <c r="G13" s="33"/>
      <c r="H13" s="33"/>
      <c r="I13" s="36"/>
      <c r="J13" s="31"/>
      <c r="K13" s="31"/>
      <c r="L13" s="31"/>
      <c r="M13" s="31"/>
    </row>
    <row r="14" spans="1:13" ht="15.95" customHeight="1" x14ac:dyDescent="0.25">
      <c r="A14" s="9"/>
      <c r="B14" s="81" t="s">
        <v>155</v>
      </c>
      <c r="C14" s="81"/>
      <c r="D14" s="81"/>
      <c r="E14" s="45">
        <v>800</v>
      </c>
      <c r="F14" s="33"/>
      <c r="G14" s="33"/>
      <c r="H14" s="33"/>
      <c r="I14" s="36"/>
      <c r="J14" s="31"/>
      <c r="K14" s="31"/>
      <c r="L14" s="31"/>
      <c r="M14" s="31"/>
    </row>
    <row r="15" spans="1:13" ht="15.95" customHeight="1" x14ac:dyDescent="0.25">
      <c r="A15" s="9"/>
      <c r="B15" s="81" t="s">
        <v>156</v>
      </c>
      <c r="C15" s="81"/>
      <c r="D15" s="81"/>
      <c r="E15" s="45">
        <v>2800</v>
      </c>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53" t="s">
        <v>157</v>
      </c>
      <c r="C17" s="56"/>
      <c r="D17" s="54"/>
      <c r="E17" s="55"/>
      <c r="F17" s="33"/>
      <c r="G17" s="33"/>
      <c r="H17" s="33"/>
      <c r="I17" s="36"/>
      <c r="J17" s="31"/>
      <c r="K17" s="31"/>
      <c r="L17" s="31"/>
      <c r="M17" s="31"/>
    </row>
    <row r="18" spans="1:13" ht="15.95" customHeight="1" x14ac:dyDescent="0.25">
      <c r="A18" s="9"/>
      <c r="B18" s="83" t="s">
        <v>158</v>
      </c>
      <c r="C18" s="82"/>
      <c r="D18" s="84" t="s">
        <v>162</v>
      </c>
      <c r="E18" s="84"/>
      <c r="F18" s="33"/>
      <c r="G18" s="33"/>
      <c r="H18" s="33"/>
      <c r="I18" s="36"/>
      <c r="J18" s="31"/>
      <c r="K18" s="31"/>
      <c r="L18" s="31"/>
      <c r="M18" s="31"/>
    </row>
    <row r="19" spans="1:13" ht="15.95" customHeight="1" x14ac:dyDescent="0.25">
      <c r="A19" s="9"/>
      <c r="B19" s="83"/>
      <c r="C19" s="83"/>
      <c r="D19" s="44" t="s">
        <v>163</v>
      </c>
      <c r="E19" s="44" t="s">
        <v>164</v>
      </c>
      <c r="F19" s="33"/>
      <c r="G19" s="33"/>
      <c r="H19" s="33"/>
      <c r="I19" s="36"/>
      <c r="J19" s="31"/>
      <c r="K19" s="31"/>
      <c r="L19" s="31"/>
      <c r="M19" s="31"/>
    </row>
    <row r="20" spans="1:13" ht="15.95" customHeight="1" x14ac:dyDescent="0.25">
      <c r="A20" s="9"/>
      <c r="B20" s="85">
        <v>2008</v>
      </c>
      <c r="C20" s="85"/>
      <c r="D20" s="45">
        <v>50000</v>
      </c>
      <c r="E20" s="45">
        <v>10000</v>
      </c>
      <c r="F20" s="33"/>
      <c r="G20" s="33"/>
      <c r="H20" s="33"/>
      <c r="I20" s="36"/>
      <c r="J20" s="31"/>
      <c r="K20" s="31"/>
      <c r="L20" s="31"/>
      <c r="M20" s="31"/>
    </row>
    <row r="21" spans="1:13" ht="15.95" customHeight="1" x14ac:dyDescent="0.25">
      <c r="A21" s="9"/>
      <c r="B21" s="85">
        <v>2009</v>
      </c>
      <c r="C21" s="85"/>
      <c r="D21" s="45">
        <v>60000</v>
      </c>
      <c r="E21" s="45">
        <v>15000</v>
      </c>
      <c r="F21" s="33"/>
      <c r="G21" s="33"/>
      <c r="H21" s="33"/>
      <c r="I21" s="36"/>
      <c r="J21" s="31"/>
      <c r="K21" s="31"/>
      <c r="L21" s="31"/>
      <c r="M21" s="31"/>
    </row>
    <row r="22" spans="1:13" ht="15.95" customHeight="1" x14ac:dyDescent="0.25">
      <c r="A22" s="9"/>
      <c r="B22" s="85">
        <v>2010</v>
      </c>
      <c r="C22" s="85"/>
      <c r="D22" s="45">
        <v>70000</v>
      </c>
      <c r="E22" s="45">
        <v>20000</v>
      </c>
      <c r="F22" s="33"/>
      <c r="G22" s="33"/>
      <c r="H22" s="33"/>
      <c r="I22" s="36"/>
      <c r="J22" s="31"/>
      <c r="K22" s="31"/>
      <c r="L22" s="31"/>
      <c r="M22" s="31"/>
    </row>
    <row r="23" spans="1:13" ht="15.95" customHeight="1" x14ac:dyDescent="0.25">
      <c r="A23" s="9"/>
      <c r="B23" s="85">
        <v>2011</v>
      </c>
      <c r="C23" s="85"/>
      <c r="D23" s="45">
        <v>75000</v>
      </c>
      <c r="E23" s="45">
        <v>15000</v>
      </c>
      <c r="F23" s="33"/>
      <c r="G23" s="33"/>
      <c r="H23" s="33"/>
      <c r="I23" s="36"/>
      <c r="J23" s="31"/>
      <c r="K23" s="31"/>
      <c r="L23" s="31"/>
      <c r="M23" s="31"/>
    </row>
    <row r="24" spans="1:13" ht="15.95" customHeight="1" x14ac:dyDescent="0.25">
      <c r="A24" s="9"/>
      <c r="B24" s="85">
        <v>2012</v>
      </c>
      <c r="C24" s="85"/>
      <c r="D24" s="45">
        <v>85000</v>
      </c>
      <c r="E24" s="45">
        <v>20000</v>
      </c>
      <c r="F24" s="33"/>
      <c r="G24" s="33"/>
      <c r="H24" s="33"/>
      <c r="I24" s="36"/>
      <c r="J24" s="31"/>
      <c r="K24" s="31"/>
      <c r="L24" s="31"/>
      <c r="M24" s="31"/>
    </row>
    <row r="25" spans="1:13" ht="15.95" customHeight="1" x14ac:dyDescent="0.25">
      <c r="A25" s="9"/>
      <c r="B25" s="33"/>
      <c r="C25" s="33"/>
      <c r="D25" s="33"/>
      <c r="E25" s="33"/>
      <c r="F25" s="33"/>
      <c r="G25" s="33"/>
      <c r="H25" s="33"/>
      <c r="I25" s="36"/>
      <c r="J25" s="31"/>
      <c r="K25" s="31"/>
      <c r="L25" s="31"/>
      <c r="M25" s="31"/>
    </row>
    <row r="26" spans="1:13" ht="15.95" customHeight="1" x14ac:dyDescent="0.25">
      <c r="A26" s="9"/>
      <c r="B26" s="53" t="s">
        <v>160</v>
      </c>
      <c r="C26" s="54"/>
      <c r="D26" s="54"/>
      <c r="E26" s="54"/>
      <c r="F26" s="54"/>
      <c r="G26" s="55"/>
      <c r="H26" s="33"/>
      <c r="I26" s="36"/>
      <c r="J26" s="31"/>
      <c r="K26" s="31"/>
      <c r="L26" s="31"/>
      <c r="M26" s="31"/>
    </row>
    <row r="27" spans="1:13" ht="32.1" customHeight="1" x14ac:dyDescent="0.25">
      <c r="A27" s="9"/>
      <c r="B27" s="82" t="s">
        <v>161</v>
      </c>
      <c r="C27" s="82" t="s">
        <v>165</v>
      </c>
      <c r="D27" s="82"/>
      <c r="E27" s="82"/>
      <c r="F27" s="82"/>
      <c r="G27" s="82"/>
      <c r="H27" s="33"/>
      <c r="I27" s="36"/>
      <c r="J27" s="31"/>
      <c r="K27" s="31"/>
      <c r="L27" s="31"/>
      <c r="M27" s="31"/>
    </row>
    <row r="28" spans="1:13" ht="15.95" customHeight="1" x14ac:dyDescent="0.25">
      <c r="A28" s="9"/>
      <c r="B28" s="83"/>
      <c r="C28" s="50">
        <v>2008</v>
      </c>
      <c r="D28" s="50">
        <v>2009</v>
      </c>
      <c r="E28" s="50">
        <v>2010</v>
      </c>
      <c r="F28" s="50">
        <v>2011</v>
      </c>
      <c r="G28" s="50">
        <v>2012</v>
      </c>
      <c r="H28" s="33"/>
      <c r="I28" s="36"/>
      <c r="J28" s="31"/>
      <c r="K28" s="31"/>
      <c r="L28" s="31"/>
      <c r="M28" s="31"/>
    </row>
    <row r="29" spans="1:13" ht="15.95" customHeight="1" x14ac:dyDescent="0.25">
      <c r="A29" s="28"/>
      <c r="B29" s="44">
        <v>2008</v>
      </c>
      <c r="C29" s="45">
        <v>20000</v>
      </c>
      <c r="D29" s="45">
        <v>30000</v>
      </c>
      <c r="E29" s="45">
        <v>36000</v>
      </c>
      <c r="F29" s="45">
        <v>37000</v>
      </c>
      <c r="G29" s="45">
        <v>37500</v>
      </c>
      <c r="H29" s="33"/>
      <c r="I29" s="36"/>
      <c r="J29" s="31"/>
      <c r="K29" s="31"/>
      <c r="L29" s="31"/>
      <c r="M29" s="31"/>
    </row>
    <row r="30" spans="1:13" ht="15.95" customHeight="1" x14ac:dyDescent="0.25">
      <c r="A30" s="28"/>
      <c r="B30" s="44">
        <v>2009</v>
      </c>
      <c r="C30" s="71" t="s">
        <v>299</v>
      </c>
      <c r="D30" s="45">
        <v>22000</v>
      </c>
      <c r="E30" s="45">
        <v>33000</v>
      </c>
      <c r="F30" s="45">
        <v>40000</v>
      </c>
      <c r="G30" s="45">
        <v>42000</v>
      </c>
      <c r="H30" s="33"/>
      <c r="I30" s="36"/>
      <c r="J30" s="31"/>
      <c r="K30" s="31"/>
      <c r="L30" s="31"/>
      <c r="M30" s="31"/>
    </row>
    <row r="31" spans="1:13" ht="15.95" customHeight="1" x14ac:dyDescent="0.25">
      <c r="A31" s="28"/>
      <c r="B31" s="44">
        <v>2010</v>
      </c>
      <c r="C31" s="71" t="s">
        <v>299</v>
      </c>
      <c r="D31" s="71" t="s">
        <v>299</v>
      </c>
      <c r="E31" s="45">
        <v>30000</v>
      </c>
      <c r="F31" s="45">
        <v>36000</v>
      </c>
      <c r="G31" s="45">
        <v>40000</v>
      </c>
      <c r="H31" s="33"/>
      <c r="I31" s="36"/>
      <c r="J31" s="31"/>
      <c r="K31" s="31"/>
      <c r="L31" s="31"/>
      <c r="M31" s="31"/>
    </row>
    <row r="32" spans="1:13" ht="15.95" customHeight="1" x14ac:dyDescent="0.25">
      <c r="A32" s="28"/>
      <c r="B32" s="44">
        <v>2011</v>
      </c>
      <c r="C32" s="71" t="s">
        <v>299</v>
      </c>
      <c r="D32" s="71" t="s">
        <v>299</v>
      </c>
      <c r="E32" s="71" t="s">
        <v>299</v>
      </c>
      <c r="F32" s="45">
        <v>34000</v>
      </c>
      <c r="G32" s="45">
        <v>43500</v>
      </c>
      <c r="H32" s="33"/>
      <c r="I32" s="36"/>
      <c r="J32" s="31"/>
      <c r="K32" s="31"/>
      <c r="L32" s="31"/>
      <c r="M32" s="31"/>
    </row>
    <row r="33" spans="1:13" ht="15.95" customHeight="1" x14ac:dyDescent="0.25">
      <c r="A33" s="26"/>
      <c r="B33" s="44">
        <v>2012</v>
      </c>
      <c r="C33" s="71" t="s">
        <v>299</v>
      </c>
      <c r="D33" s="71" t="s">
        <v>299</v>
      </c>
      <c r="E33" s="71" t="s">
        <v>299</v>
      </c>
      <c r="F33" s="71" t="s">
        <v>299</v>
      </c>
      <c r="G33" s="45">
        <v>32000</v>
      </c>
      <c r="H33" s="33"/>
      <c r="I33" s="36"/>
      <c r="J33" s="31"/>
      <c r="K33" s="31"/>
      <c r="L33" s="31"/>
      <c r="M33" s="31"/>
    </row>
    <row r="34" spans="1:13" ht="15.95" customHeight="1" x14ac:dyDescent="0.25">
      <c r="A34" s="26"/>
      <c r="B34" s="49"/>
      <c r="C34" s="57"/>
      <c r="D34" s="57"/>
      <c r="E34" s="57"/>
      <c r="F34" s="57"/>
      <c r="G34" s="57"/>
      <c r="H34" s="33"/>
      <c r="I34" s="36"/>
      <c r="J34" s="31"/>
      <c r="K34" s="31"/>
      <c r="L34" s="31"/>
      <c r="M34" s="31"/>
    </row>
    <row r="35" spans="1:13" ht="15.95" customHeight="1" x14ac:dyDescent="0.25">
      <c r="A35" s="26"/>
      <c r="B35" s="53" t="s">
        <v>166</v>
      </c>
      <c r="C35" s="54"/>
      <c r="D35" s="54"/>
      <c r="E35" s="54"/>
      <c r="F35" s="54"/>
      <c r="G35" s="55"/>
      <c r="H35" s="33"/>
      <c r="I35" s="36"/>
      <c r="J35" s="31"/>
      <c r="K35" s="31"/>
      <c r="L35" s="31"/>
      <c r="M35" s="31"/>
    </row>
    <row r="36" spans="1:13" ht="32.1" customHeight="1" x14ac:dyDescent="0.25">
      <c r="A36" s="26"/>
      <c r="B36" s="82" t="s">
        <v>161</v>
      </c>
      <c r="C36" s="82" t="s">
        <v>167</v>
      </c>
      <c r="D36" s="82"/>
      <c r="E36" s="82"/>
      <c r="F36" s="82"/>
      <c r="G36" s="82"/>
      <c r="H36" s="33"/>
      <c r="I36" s="36"/>
      <c r="J36" s="31"/>
      <c r="K36" s="31"/>
      <c r="L36" s="31"/>
      <c r="M36" s="31"/>
    </row>
    <row r="37" spans="1:13" ht="15.95" customHeight="1" x14ac:dyDescent="0.25">
      <c r="A37" s="26"/>
      <c r="B37" s="83"/>
      <c r="C37" s="50">
        <v>2008</v>
      </c>
      <c r="D37" s="50">
        <v>2009</v>
      </c>
      <c r="E37" s="50">
        <v>2010</v>
      </c>
      <c r="F37" s="50">
        <v>2011</v>
      </c>
      <c r="G37" s="50">
        <v>2012</v>
      </c>
      <c r="H37" s="33"/>
      <c r="I37" s="36"/>
      <c r="J37" s="31"/>
      <c r="K37" s="31"/>
      <c r="L37" s="31"/>
      <c r="M37" s="31"/>
    </row>
    <row r="38" spans="1:13" ht="15.95" customHeight="1" x14ac:dyDescent="0.25">
      <c r="A38" s="26"/>
      <c r="B38" s="44">
        <v>2008</v>
      </c>
      <c r="C38" s="45">
        <v>5000</v>
      </c>
      <c r="D38" s="45">
        <v>10000</v>
      </c>
      <c r="E38" s="45">
        <v>20000</v>
      </c>
      <c r="F38" s="45">
        <v>25000</v>
      </c>
      <c r="G38" s="45">
        <v>35000</v>
      </c>
      <c r="H38" s="33"/>
      <c r="I38" s="36"/>
      <c r="J38" s="31"/>
      <c r="K38" s="31"/>
      <c r="L38" s="31"/>
      <c r="M38" s="31"/>
    </row>
    <row r="39" spans="1:13" ht="15.95" customHeight="1" x14ac:dyDescent="0.25">
      <c r="A39" s="26"/>
      <c r="B39" s="44">
        <v>2009</v>
      </c>
      <c r="C39" s="71" t="s">
        <v>299</v>
      </c>
      <c r="D39" s="45">
        <v>6000</v>
      </c>
      <c r="E39" s="45">
        <v>13000</v>
      </c>
      <c r="F39" s="45">
        <v>22000</v>
      </c>
      <c r="G39" s="45">
        <v>31000</v>
      </c>
      <c r="H39" s="33"/>
      <c r="I39" s="36"/>
      <c r="J39" s="31"/>
      <c r="K39" s="31"/>
      <c r="L39" s="31"/>
      <c r="M39" s="31"/>
    </row>
    <row r="40" spans="1:13" ht="15.95" customHeight="1" x14ac:dyDescent="0.25">
      <c r="A40" s="26"/>
      <c r="B40" s="44">
        <v>2010</v>
      </c>
      <c r="C40" s="71" t="s">
        <v>299</v>
      </c>
      <c r="D40" s="71" t="s">
        <v>299</v>
      </c>
      <c r="E40" s="45">
        <v>7500</v>
      </c>
      <c r="F40" s="45">
        <v>16000</v>
      </c>
      <c r="G40" s="45">
        <v>24000</v>
      </c>
      <c r="H40" s="33"/>
      <c r="I40" s="36"/>
      <c r="J40" s="31"/>
      <c r="K40" s="31"/>
      <c r="L40" s="31"/>
      <c r="M40" s="31"/>
    </row>
    <row r="41" spans="1:13" ht="15.95" customHeight="1" x14ac:dyDescent="0.25">
      <c r="A41" s="26"/>
      <c r="B41" s="44">
        <v>2011</v>
      </c>
      <c r="C41" s="71" t="s">
        <v>299</v>
      </c>
      <c r="D41" s="71" t="s">
        <v>299</v>
      </c>
      <c r="E41" s="71" t="s">
        <v>299</v>
      </c>
      <c r="F41" s="45">
        <v>12000</v>
      </c>
      <c r="G41" s="45">
        <v>21000</v>
      </c>
      <c r="H41" s="33"/>
      <c r="I41" s="36"/>
      <c r="J41" s="31"/>
      <c r="K41" s="31"/>
      <c r="L41" s="31"/>
      <c r="M41" s="31"/>
    </row>
    <row r="42" spans="1:13" ht="15.95" customHeight="1" x14ac:dyDescent="0.25">
      <c r="A42" s="26"/>
      <c r="B42" s="44">
        <v>2012</v>
      </c>
      <c r="C42" s="71" t="s">
        <v>299</v>
      </c>
      <c r="D42" s="71" t="s">
        <v>299</v>
      </c>
      <c r="E42" s="71" t="s">
        <v>299</v>
      </c>
      <c r="F42" s="71" t="s">
        <v>299</v>
      </c>
      <c r="G42" s="45">
        <v>9000</v>
      </c>
      <c r="H42" s="33"/>
      <c r="I42" s="36"/>
      <c r="J42" s="31"/>
      <c r="K42" s="31"/>
      <c r="L42" s="31"/>
      <c r="M42" s="31"/>
    </row>
    <row r="43" spans="1:13" ht="15.95" customHeight="1" x14ac:dyDescent="0.25">
      <c r="A43" s="26"/>
      <c r="B43" s="49"/>
      <c r="C43" s="57"/>
      <c r="D43" s="57"/>
      <c r="E43" s="57"/>
      <c r="F43" s="57"/>
      <c r="G43" s="57"/>
      <c r="H43" s="33"/>
      <c r="I43" s="36"/>
      <c r="J43" s="31"/>
      <c r="K43" s="31"/>
      <c r="L43" s="31"/>
      <c r="M43" s="31"/>
    </row>
    <row r="44" spans="1:13" ht="32.1" customHeight="1" x14ac:dyDescent="0.25">
      <c r="A44" s="26"/>
      <c r="B44" s="79" t="s">
        <v>168</v>
      </c>
      <c r="C44" s="79"/>
      <c r="D44" s="79"/>
      <c r="E44" s="79"/>
      <c r="F44" s="79"/>
      <c r="G44" s="79"/>
      <c r="H44" s="33"/>
      <c r="I44" s="36"/>
      <c r="J44" s="31"/>
      <c r="K44" s="31"/>
      <c r="L44" s="31"/>
      <c r="M44" s="31"/>
    </row>
    <row r="45" spans="1:13" ht="15.95" customHeight="1" x14ac:dyDescent="0.25">
      <c r="A45" s="26"/>
      <c r="B45" s="49"/>
      <c r="C45" s="57"/>
      <c r="D45" s="57"/>
      <c r="E45" s="57"/>
      <c r="F45" s="57"/>
      <c r="G45" s="57"/>
      <c r="H45" s="33"/>
      <c r="I45" s="36"/>
      <c r="J45" s="31"/>
      <c r="K45" s="31"/>
      <c r="L45" s="31"/>
      <c r="M45" s="31"/>
    </row>
    <row r="46" spans="1:13" ht="15.95" customHeight="1" x14ac:dyDescent="0.25">
      <c r="A46" s="26"/>
      <c r="B46" s="81" t="s">
        <v>169</v>
      </c>
      <c r="C46" s="81"/>
      <c r="D46" s="81"/>
      <c r="E46" s="45">
        <v>500</v>
      </c>
      <c r="F46" s="57"/>
      <c r="G46" s="57"/>
      <c r="H46" s="33"/>
      <c r="I46" s="36"/>
      <c r="J46" s="31"/>
      <c r="K46" s="31"/>
      <c r="L46" s="31"/>
      <c r="M46" s="31"/>
    </row>
    <row r="47" spans="1:13" ht="15.95" customHeight="1" x14ac:dyDescent="0.25">
      <c r="A47" s="26"/>
      <c r="B47" s="81" t="s">
        <v>170</v>
      </c>
      <c r="C47" s="81"/>
      <c r="D47" s="81"/>
      <c r="E47" s="58">
        <v>0.9</v>
      </c>
      <c r="F47" s="57"/>
      <c r="G47" s="57"/>
      <c r="H47" s="33"/>
      <c r="I47" s="36"/>
      <c r="J47" s="31"/>
      <c r="K47" s="31"/>
      <c r="L47" s="31"/>
      <c r="M47" s="31"/>
    </row>
    <row r="48" spans="1:13" ht="15.95" customHeight="1" x14ac:dyDescent="0.25">
      <c r="A48" s="26"/>
      <c r="B48" s="81" t="s">
        <v>171</v>
      </c>
      <c r="C48" s="81"/>
      <c r="D48" s="81"/>
      <c r="E48" s="58">
        <v>0.85</v>
      </c>
      <c r="F48" s="57"/>
      <c r="G48" s="57"/>
      <c r="H48" s="33"/>
      <c r="I48" s="36"/>
      <c r="J48" s="31"/>
      <c r="K48" s="31"/>
      <c r="L48" s="31"/>
      <c r="M48" s="31"/>
    </row>
    <row r="49" spans="1:13" ht="15.95" customHeight="1" x14ac:dyDescent="0.25">
      <c r="A49" s="26"/>
      <c r="B49" s="81" t="s">
        <v>172</v>
      </c>
      <c r="C49" s="81"/>
      <c r="D49" s="81"/>
      <c r="E49" s="58">
        <v>0.35</v>
      </c>
      <c r="F49" s="57"/>
      <c r="G49" s="57"/>
      <c r="H49" s="33"/>
      <c r="I49" s="36"/>
      <c r="J49" s="31"/>
      <c r="K49" s="31"/>
      <c r="L49" s="31"/>
      <c r="M49" s="31"/>
    </row>
    <row r="50" spans="1:13" ht="15.95" customHeight="1" x14ac:dyDescent="0.25">
      <c r="A50" s="26"/>
      <c r="B50" s="81" t="s">
        <v>173</v>
      </c>
      <c r="C50" s="81"/>
      <c r="D50" s="81"/>
      <c r="E50" s="58">
        <v>0.2</v>
      </c>
      <c r="F50" s="57"/>
      <c r="G50" s="57"/>
      <c r="H50" s="33"/>
      <c r="I50" s="36"/>
      <c r="J50" s="31"/>
      <c r="K50" s="31"/>
      <c r="L50" s="31"/>
      <c r="M50" s="31"/>
    </row>
    <row r="51" spans="1:13" ht="15.95" customHeight="1" x14ac:dyDescent="0.25">
      <c r="A51" s="29"/>
      <c r="B51" s="37"/>
      <c r="C51" s="37"/>
      <c r="D51" s="37"/>
      <c r="E51" s="37"/>
      <c r="F51" s="37"/>
      <c r="G51" s="37"/>
      <c r="H51" s="37"/>
      <c r="I51" s="38"/>
      <c r="J51" s="31"/>
      <c r="K51" s="31"/>
      <c r="L51" s="31"/>
      <c r="M51" s="31"/>
    </row>
    <row r="52" spans="1:13" ht="15.95" customHeight="1" x14ac:dyDescent="0.25">
      <c r="A52" s="26" t="s">
        <v>2</v>
      </c>
      <c r="B52" s="79" t="s">
        <v>174</v>
      </c>
      <c r="C52" s="79"/>
      <c r="D52" s="79"/>
      <c r="E52" s="79"/>
      <c r="F52" s="79"/>
      <c r="G52" s="79"/>
      <c r="H52" s="79"/>
      <c r="I52" s="38"/>
      <c r="J52" s="31"/>
      <c r="K52" s="31"/>
      <c r="L52" s="31"/>
      <c r="M52" s="31"/>
    </row>
    <row r="53" spans="1:13" ht="15.95" customHeight="1" thickBot="1" x14ac:dyDescent="0.3">
      <c r="A53" s="9">
        <f>INDEX('Point Grid'!$C$8:$I$36,MATCH($A$1,'Point Grid'!$A$8:$A$36,0),MATCH(A52,'Point Grid'!$C$7:$I$7,0))</f>
        <v>6.25</v>
      </c>
      <c r="B53" s="79"/>
      <c r="C53" s="79"/>
      <c r="D53" s="79"/>
      <c r="E53" s="79"/>
      <c r="F53" s="79"/>
      <c r="G53" s="79"/>
      <c r="H53" s="79"/>
      <c r="I53" s="38"/>
      <c r="J53" s="31"/>
      <c r="K53" s="31"/>
      <c r="L53" s="31"/>
      <c r="M53" s="31"/>
    </row>
    <row r="54" spans="1:13" ht="15.95" customHeight="1" thickBot="1" x14ac:dyDescent="0.3">
      <c r="A54" s="5"/>
      <c r="B54" s="37"/>
      <c r="C54" s="37"/>
      <c r="D54" s="37"/>
      <c r="E54" s="37"/>
      <c r="F54" s="37"/>
      <c r="G54" s="37"/>
      <c r="H54" s="37"/>
      <c r="I54" s="38"/>
      <c r="J54" s="31"/>
      <c r="K54" s="31"/>
      <c r="L54" s="31"/>
      <c r="M54" s="31"/>
    </row>
    <row r="55" spans="1:13" ht="15.95" customHeight="1" x14ac:dyDescent="0.25">
      <c r="A55" s="29"/>
      <c r="B55" s="37"/>
      <c r="C55" s="37"/>
      <c r="D55" s="37"/>
      <c r="E55" s="37"/>
      <c r="F55" s="37"/>
      <c r="G55" s="37"/>
      <c r="H55" s="37"/>
      <c r="I55" s="38"/>
      <c r="J55" s="31"/>
      <c r="K55" s="31"/>
      <c r="L55" s="31"/>
      <c r="M55" s="31"/>
    </row>
    <row r="56" spans="1:13" ht="15.95" customHeight="1" x14ac:dyDescent="0.25">
      <c r="A56" s="26" t="s">
        <v>3</v>
      </c>
      <c r="B56" s="79" t="s">
        <v>175</v>
      </c>
      <c r="C56" s="79"/>
      <c r="D56" s="79"/>
      <c r="E56" s="79"/>
      <c r="F56" s="79"/>
      <c r="G56" s="79"/>
      <c r="H56" s="79"/>
      <c r="I56" s="38"/>
      <c r="J56" s="31"/>
      <c r="K56" s="31"/>
      <c r="L56" s="31"/>
      <c r="M56" s="31"/>
    </row>
    <row r="57" spans="1:13" ht="15.95" customHeight="1" thickBot="1" x14ac:dyDescent="0.3">
      <c r="A57" s="9">
        <f>INDEX('Point Grid'!$C$8:$I$36,MATCH($A$1,'Point Grid'!$A$8:$A$36,0),MATCH(A56,'Point Grid'!$C$7:$I$7,0))</f>
        <v>0.75</v>
      </c>
      <c r="B57" s="79"/>
      <c r="C57" s="79"/>
      <c r="D57" s="79"/>
      <c r="E57" s="79"/>
      <c r="F57" s="79"/>
      <c r="G57" s="79"/>
      <c r="H57" s="79"/>
      <c r="I57" s="38"/>
      <c r="J57" s="31"/>
      <c r="K57" s="31"/>
      <c r="L57" s="31"/>
      <c r="M57" s="31"/>
    </row>
    <row r="58" spans="1:13" ht="15.95" customHeight="1" thickBot="1" x14ac:dyDescent="0.3">
      <c r="A58" s="5"/>
      <c r="B58" s="37"/>
      <c r="C58" s="37"/>
      <c r="D58" s="37"/>
      <c r="E58" s="37"/>
      <c r="F58" s="37"/>
      <c r="G58" s="37"/>
      <c r="H58" s="37"/>
      <c r="I58" s="38"/>
      <c r="J58" s="31"/>
      <c r="K58" s="31"/>
      <c r="L58" s="31"/>
      <c r="M58" s="31"/>
    </row>
    <row r="59" spans="1:13" ht="15.95" customHeight="1" thickBot="1" x14ac:dyDescent="0.3">
      <c r="A59" s="30"/>
      <c r="B59" s="39"/>
      <c r="C59" s="39"/>
      <c r="D59" s="39"/>
      <c r="E59" s="39"/>
      <c r="F59" s="39"/>
      <c r="G59" s="39"/>
      <c r="H59" s="39"/>
      <c r="I59" s="40"/>
      <c r="J59" s="31"/>
      <c r="K59" s="31"/>
      <c r="L59" s="31"/>
      <c r="M59" s="31"/>
    </row>
    <row r="60" spans="1:13" x14ac:dyDescent="0.25">
      <c r="B60" s="31"/>
      <c r="C60" s="31"/>
      <c r="D60" s="31"/>
      <c r="E60" s="31"/>
      <c r="F60" s="31"/>
      <c r="G60" s="31"/>
      <c r="H60" s="31"/>
      <c r="I60" s="31"/>
      <c r="J60" s="31"/>
      <c r="K60" s="31"/>
      <c r="L60" s="31"/>
      <c r="M60" s="31"/>
    </row>
    <row r="61" spans="1:13" x14ac:dyDescent="0.25">
      <c r="B61" s="31"/>
      <c r="C61" s="31"/>
      <c r="D61" s="31"/>
      <c r="E61" s="31"/>
      <c r="F61" s="31"/>
      <c r="G61" s="31"/>
      <c r="H61" s="31"/>
      <c r="I61" s="31"/>
      <c r="J61" s="31"/>
      <c r="K61" s="31"/>
      <c r="L61" s="31"/>
      <c r="M61" s="31"/>
    </row>
    <row r="62" spans="1:13" x14ac:dyDescent="0.25">
      <c r="B62" s="31"/>
      <c r="C62" s="31"/>
      <c r="D62" s="31"/>
      <c r="E62" s="31"/>
      <c r="F62" s="31"/>
      <c r="G62" s="31"/>
      <c r="H62" s="31"/>
      <c r="I62" s="31"/>
      <c r="J62" s="31"/>
      <c r="K62" s="31"/>
      <c r="L62" s="31"/>
      <c r="M62" s="31"/>
    </row>
    <row r="63" spans="1:13" x14ac:dyDescent="0.25">
      <c r="B63" s="31"/>
      <c r="C63" s="31"/>
      <c r="D63" s="31"/>
      <c r="E63" s="31"/>
      <c r="F63" s="31"/>
      <c r="G63" s="31"/>
      <c r="H63" s="31"/>
      <c r="I63" s="31"/>
      <c r="J63" s="31"/>
      <c r="K63" s="31"/>
      <c r="L63" s="31"/>
      <c r="M63" s="31"/>
    </row>
    <row r="64" spans="1:13" x14ac:dyDescent="0.25">
      <c r="B64" s="31"/>
      <c r="C64" s="31"/>
      <c r="D64" s="31"/>
      <c r="E64" s="31"/>
      <c r="F64" s="31"/>
      <c r="G64" s="31"/>
      <c r="H64" s="31"/>
      <c r="I64" s="31"/>
      <c r="J64" s="31"/>
      <c r="K64" s="31"/>
      <c r="L64" s="31"/>
      <c r="M64" s="31"/>
    </row>
    <row r="65" spans="2:13" x14ac:dyDescent="0.25">
      <c r="B65" s="31"/>
      <c r="C65" s="31"/>
      <c r="D65" s="31"/>
      <c r="E65" s="31"/>
      <c r="F65" s="31"/>
      <c r="G65" s="31"/>
      <c r="H65" s="31"/>
      <c r="I65" s="31"/>
      <c r="J65" s="31"/>
      <c r="K65" s="31"/>
      <c r="L65" s="31"/>
      <c r="M65" s="31"/>
    </row>
    <row r="66" spans="2:13" x14ac:dyDescent="0.25">
      <c r="B66" s="31"/>
      <c r="C66" s="31"/>
      <c r="D66" s="31"/>
      <c r="E66" s="31"/>
      <c r="F66" s="31"/>
      <c r="G66" s="31"/>
      <c r="H66" s="31"/>
      <c r="I66" s="31"/>
      <c r="J66" s="31"/>
      <c r="K66" s="31"/>
      <c r="L66" s="31"/>
      <c r="M66" s="31"/>
    </row>
    <row r="67" spans="2:13" x14ac:dyDescent="0.25">
      <c r="B67" s="31"/>
      <c r="C67" s="31"/>
      <c r="D67" s="31"/>
      <c r="E67" s="31"/>
      <c r="F67" s="31"/>
      <c r="G67" s="31"/>
      <c r="H67" s="31"/>
      <c r="I67" s="31"/>
      <c r="J67" s="31"/>
      <c r="K67" s="31"/>
      <c r="L67" s="31"/>
      <c r="M67" s="31"/>
    </row>
    <row r="68" spans="2:13" x14ac:dyDescent="0.25">
      <c r="B68" s="31"/>
      <c r="C68" s="31"/>
      <c r="D68" s="31"/>
      <c r="E68" s="31"/>
      <c r="F68" s="31"/>
      <c r="G68" s="31"/>
      <c r="H68" s="31"/>
      <c r="I68" s="31"/>
      <c r="J68" s="31"/>
      <c r="K68" s="31"/>
      <c r="L68" s="31"/>
      <c r="M68" s="31"/>
    </row>
    <row r="69" spans="2:13" x14ac:dyDescent="0.25">
      <c r="B69" s="31"/>
      <c r="C69" s="31"/>
      <c r="D69" s="31"/>
      <c r="E69" s="31"/>
      <c r="F69" s="31"/>
      <c r="G69" s="31"/>
      <c r="H69" s="31"/>
      <c r="I69" s="31"/>
      <c r="J69" s="31"/>
      <c r="K69" s="31"/>
      <c r="L69" s="31"/>
      <c r="M69" s="31"/>
    </row>
    <row r="70" spans="2:13" x14ac:dyDescent="0.25">
      <c r="B70" s="31"/>
      <c r="C70" s="31"/>
      <c r="D70" s="31"/>
      <c r="E70" s="31"/>
      <c r="F70" s="31"/>
      <c r="G70" s="31"/>
      <c r="H70" s="31"/>
      <c r="I70" s="31"/>
      <c r="J70" s="31"/>
      <c r="K70" s="31"/>
      <c r="L70" s="31"/>
      <c r="M70" s="31"/>
    </row>
    <row r="71" spans="2:13" x14ac:dyDescent="0.25">
      <c r="B71" s="31"/>
      <c r="C71" s="31"/>
      <c r="D71" s="31"/>
      <c r="E71" s="31"/>
      <c r="F71" s="31"/>
      <c r="G71" s="31"/>
      <c r="H71" s="31"/>
      <c r="I71" s="31"/>
      <c r="J71" s="31"/>
      <c r="K71" s="31"/>
      <c r="L71" s="31"/>
      <c r="M71" s="31"/>
    </row>
    <row r="72" spans="2:13" x14ac:dyDescent="0.25">
      <c r="B72" s="31"/>
      <c r="C72" s="31"/>
      <c r="D72" s="31"/>
      <c r="E72" s="31"/>
      <c r="F72" s="31"/>
      <c r="G72" s="31"/>
      <c r="H72" s="31"/>
      <c r="I72" s="31"/>
      <c r="J72" s="31"/>
      <c r="K72" s="31"/>
      <c r="L72" s="31"/>
      <c r="M72" s="31"/>
    </row>
  </sheetData>
  <mergeCells count="31">
    <mergeCell ref="B56:H57"/>
    <mergeCell ref="H1:I1"/>
    <mergeCell ref="B52:H53"/>
    <mergeCell ref="B3:H4"/>
    <mergeCell ref="B6:D6"/>
    <mergeCell ref="B7:D7"/>
    <mergeCell ref="B8:D8"/>
    <mergeCell ref="B9:D9"/>
    <mergeCell ref="B10:D10"/>
    <mergeCell ref="B11:D11"/>
    <mergeCell ref="B12:D12"/>
    <mergeCell ref="B13:D13"/>
    <mergeCell ref="B14:D14"/>
    <mergeCell ref="B15:D15"/>
    <mergeCell ref="B27:B28"/>
    <mergeCell ref="B18:C19"/>
    <mergeCell ref="D18:E18"/>
    <mergeCell ref="C27:G27"/>
    <mergeCell ref="B20:C20"/>
    <mergeCell ref="B21:C21"/>
    <mergeCell ref="B22:C22"/>
    <mergeCell ref="B23:C23"/>
    <mergeCell ref="B24:C24"/>
    <mergeCell ref="B48:D48"/>
    <mergeCell ref="B49:D49"/>
    <mergeCell ref="B50:D50"/>
    <mergeCell ref="B36:B37"/>
    <mergeCell ref="C36:G36"/>
    <mergeCell ref="B44:G44"/>
    <mergeCell ref="B46:D46"/>
    <mergeCell ref="B47:D47"/>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2">
    <dataValidation type="decimal" allowBlank="1" showInputMessage="1" showErrorMessage="1" sqref="A33:A5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77"/>
  <sheetViews>
    <sheetView zoomScaleNormal="100" workbookViewId="0"/>
  </sheetViews>
  <sheetFormatPr defaultColWidth="9.140625" defaultRowHeight="15" x14ac:dyDescent="0.25"/>
  <cols>
    <col min="1" max="1" width="9.140625" style="24"/>
    <col min="2" max="2" width="19" style="24" customWidth="1"/>
    <col min="3" max="3" width="9.85546875" style="24" customWidth="1"/>
    <col min="4" max="4" width="19.42578125" style="24" customWidth="1"/>
    <col min="5" max="6" width="9.85546875" style="24" customWidth="1"/>
    <col min="7" max="7" width="18" style="24" customWidth="1"/>
    <col min="8" max="8" width="23.28515625" style="24" customWidth="1"/>
    <col min="9" max="9" width="11.42578125" style="24" customWidth="1"/>
    <col min="10" max="16384" width="9.140625" style="24"/>
  </cols>
  <sheetData>
    <row r="1" spans="1:13" ht="15.95" customHeight="1" x14ac:dyDescent="0.25">
      <c r="A1" s="7">
        <v>19</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176</v>
      </c>
      <c r="C3" s="79"/>
      <c r="D3" s="79"/>
      <c r="E3" s="79"/>
      <c r="F3" s="79"/>
      <c r="G3" s="79"/>
      <c r="H3" s="79"/>
      <c r="I3" s="36"/>
      <c r="J3" s="31"/>
      <c r="K3" s="31"/>
      <c r="L3" s="31"/>
      <c r="M3" s="31"/>
    </row>
    <row r="4" spans="1:13" ht="15.95" customHeight="1" x14ac:dyDescent="0.25">
      <c r="A4" s="9">
        <f>INDEX('Point Grid'!B:B,MATCH('19'!A1,'Point Grid'!A:A,0))</f>
        <v>4.25</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72" t="s">
        <v>177</v>
      </c>
      <c r="C7" s="72"/>
      <c r="D7" s="72"/>
      <c r="E7" s="72"/>
      <c r="F7" s="33"/>
      <c r="G7" s="33"/>
      <c r="H7" s="33"/>
      <c r="I7" s="36"/>
      <c r="J7" s="31"/>
      <c r="K7" s="31"/>
      <c r="L7" s="31"/>
      <c r="M7" s="31"/>
    </row>
    <row r="8" spans="1:13" ht="15.95" customHeight="1" x14ac:dyDescent="0.25">
      <c r="A8" s="9"/>
      <c r="B8" s="33" t="s">
        <v>178</v>
      </c>
      <c r="C8" s="33"/>
      <c r="D8" s="33"/>
      <c r="E8" s="33">
        <v>615</v>
      </c>
      <c r="F8" s="33"/>
      <c r="G8" s="33"/>
      <c r="H8" s="33"/>
      <c r="I8" s="36"/>
      <c r="J8" s="31"/>
      <c r="K8" s="31"/>
      <c r="L8" s="31"/>
      <c r="M8" s="31"/>
    </row>
    <row r="9" spans="1:13" ht="15.95" customHeight="1" x14ac:dyDescent="0.25">
      <c r="A9" s="9"/>
      <c r="B9" s="33" t="s">
        <v>179</v>
      </c>
      <c r="C9" s="33"/>
      <c r="D9" s="33"/>
      <c r="E9" s="33">
        <v>30</v>
      </c>
      <c r="F9" s="33"/>
      <c r="G9" s="33"/>
      <c r="H9" s="33"/>
      <c r="I9" s="36"/>
      <c r="J9" s="31"/>
      <c r="K9" s="31"/>
      <c r="L9" s="31"/>
      <c r="M9" s="31"/>
    </row>
    <row r="10" spans="1:13" ht="15.95" customHeight="1" x14ac:dyDescent="0.25">
      <c r="A10" s="9"/>
      <c r="B10" s="33" t="s">
        <v>180</v>
      </c>
      <c r="C10" s="33"/>
      <c r="D10" s="33"/>
      <c r="E10" s="33">
        <v>645</v>
      </c>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72" t="s">
        <v>181</v>
      </c>
      <c r="C12" s="72"/>
      <c r="D12" s="72"/>
      <c r="E12" s="72"/>
      <c r="F12" s="33"/>
      <c r="G12" s="33"/>
      <c r="H12" s="33"/>
      <c r="I12" s="36"/>
      <c r="J12" s="31"/>
      <c r="K12" s="31"/>
      <c r="L12" s="31"/>
      <c r="M12" s="31"/>
    </row>
    <row r="13" spans="1:13" ht="15.95" customHeight="1" x14ac:dyDescent="0.25">
      <c r="A13" s="9"/>
      <c r="B13" s="33" t="s">
        <v>182</v>
      </c>
      <c r="C13" s="33"/>
      <c r="D13" s="33"/>
      <c r="E13" s="33">
        <v>50</v>
      </c>
      <c r="F13" s="33"/>
      <c r="G13" s="33"/>
      <c r="H13" s="33"/>
      <c r="I13" s="36"/>
      <c r="J13" s="31"/>
      <c r="K13" s="31"/>
      <c r="L13" s="31"/>
      <c r="M13" s="31"/>
    </row>
    <row r="14" spans="1:13" ht="15.95" customHeight="1" x14ac:dyDescent="0.25">
      <c r="A14" s="9"/>
      <c r="B14" s="33" t="s">
        <v>183</v>
      </c>
      <c r="C14" s="33"/>
      <c r="D14" s="33"/>
      <c r="E14" s="33">
        <v>550</v>
      </c>
      <c r="F14" s="33"/>
      <c r="G14" s="33"/>
      <c r="H14" s="33"/>
      <c r="I14" s="36"/>
      <c r="J14" s="31"/>
      <c r="K14" s="31"/>
      <c r="L14" s="31"/>
      <c r="M14" s="31"/>
    </row>
    <row r="15" spans="1:13" ht="15.95" customHeight="1" x14ac:dyDescent="0.25">
      <c r="A15" s="9"/>
      <c r="B15" s="33" t="s">
        <v>300</v>
      </c>
      <c r="C15" s="33"/>
      <c r="D15" s="33"/>
      <c r="E15" s="33">
        <v>600</v>
      </c>
      <c r="F15" s="33"/>
      <c r="G15" s="33"/>
      <c r="H15" s="33"/>
      <c r="I15" s="36"/>
      <c r="J15" s="31"/>
      <c r="K15" s="31"/>
      <c r="L15" s="31"/>
      <c r="M15" s="31"/>
    </row>
    <row r="16" spans="1:13" ht="15.95" customHeight="1" x14ac:dyDescent="0.25">
      <c r="A16" s="9"/>
      <c r="B16" s="33" t="s">
        <v>184</v>
      </c>
      <c r="C16" s="33"/>
      <c r="D16" s="33"/>
      <c r="E16" s="33">
        <v>45</v>
      </c>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28"/>
      <c r="B18" s="79" t="s">
        <v>185</v>
      </c>
      <c r="C18" s="79"/>
      <c r="D18" s="79"/>
      <c r="E18" s="79"/>
      <c r="F18" s="79"/>
      <c r="G18" s="79"/>
      <c r="H18" s="79"/>
      <c r="I18" s="36"/>
      <c r="J18" s="31"/>
      <c r="K18" s="31"/>
      <c r="L18" s="31"/>
      <c r="M18" s="31"/>
    </row>
    <row r="19" spans="1:13" ht="32.1" customHeight="1" x14ac:dyDescent="0.25">
      <c r="A19" s="28"/>
      <c r="B19" s="79" t="s">
        <v>188</v>
      </c>
      <c r="C19" s="79"/>
      <c r="D19" s="79"/>
      <c r="E19" s="79"/>
      <c r="F19" s="79"/>
      <c r="G19" s="79"/>
      <c r="H19" s="79"/>
      <c r="I19" s="36"/>
      <c r="J19" s="31"/>
      <c r="K19" s="31"/>
      <c r="L19" s="31"/>
      <c r="M19" s="31"/>
    </row>
    <row r="20" spans="1:13" ht="15.95" customHeight="1" x14ac:dyDescent="0.25">
      <c r="A20" s="28"/>
      <c r="B20" s="86" t="s">
        <v>187</v>
      </c>
      <c r="C20" s="86"/>
      <c r="D20" s="86"/>
      <c r="E20" s="86"/>
      <c r="F20" s="86"/>
      <c r="G20" s="86"/>
      <c r="H20" s="86"/>
      <c r="I20" s="36"/>
      <c r="J20" s="31"/>
      <c r="K20" s="31"/>
      <c r="L20" s="31"/>
      <c r="M20" s="31"/>
    </row>
    <row r="21" spans="1:13" ht="15.95" customHeight="1" x14ac:dyDescent="0.25">
      <c r="A21" s="28"/>
      <c r="B21" s="86" t="s">
        <v>186</v>
      </c>
      <c r="C21" s="86"/>
      <c r="D21" s="86"/>
      <c r="E21" s="86"/>
      <c r="F21" s="86"/>
      <c r="G21" s="86"/>
      <c r="H21" s="86"/>
      <c r="I21" s="36"/>
      <c r="J21" s="31"/>
      <c r="K21" s="31"/>
      <c r="L21" s="31"/>
      <c r="M21" s="31"/>
    </row>
    <row r="22" spans="1:13" ht="15.95" customHeight="1" x14ac:dyDescent="0.25">
      <c r="A22" s="28"/>
      <c r="B22" s="33"/>
      <c r="C22" s="33"/>
      <c r="D22" s="33"/>
      <c r="E22" s="33"/>
      <c r="F22" s="33"/>
      <c r="G22" s="33"/>
      <c r="H22" s="33"/>
      <c r="I22" s="36"/>
      <c r="J22" s="31"/>
      <c r="K22" s="31"/>
      <c r="L22" s="31"/>
      <c r="M22" s="31"/>
    </row>
    <row r="23" spans="1:13" ht="32.1" customHeight="1" x14ac:dyDescent="0.25">
      <c r="A23" s="28"/>
      <c r="B23" s="33"/>
      <c r="C23" s="61" t="s">
        <v>189</v>
      </c>
      <c r="D23" s="61" t="s">
        <v>83</v>
      </c>
      <c r="E23" s="61" t="s">
        <v>190</v>
      </c>
      <c r="F23" s="61" t="s">
        <v>84</v>
      </c>
      <c r="G23" s="33"/>
      <c r="H23" s="33"/>
      <c r="I23" s="36"/>
      <c r="J23" s="31"/>
      <c r="K23" s="31"/>
      <c r="L23" s="31"/>
      <c r="M23" s="31"/>
    </row>
    <row r="24" spans="1:13" ht="15.95" customHeight="1" x14ac:dyDescent="0.25">
      <c r="A24" s="28"/>
      <c r="B24" s="33"/>
      <c r="C24" s="49" t="s">
        <v>191</v>
      </c>
      <c r="D24" s="59">
        <v>100000</v>
      </c>
      <c r="E24" s="60" t="s">
        <v>204</v>
      </c>
      <c r="F24" s="59">
        <v>100000</v>
      </c>
      <c r="G24" s="33"/>
      <c r="H24" s="33"/>
      <c r="I24" s="36"/>
      <c r="J24" s="31"/>
      <c r="K24" s="31"/>
      <c r="L24" s="31"/>
      <c r="M24" s="31"/>
    </row>
    <row r="25" spans="1:13" ht="15.95" customHeight="1" x14ac:dyDescent="0.25">
      <c r="A25" s="28"/>
      <c r="B25" s="33"/>
      <c r="C25" s="49" t="s">
        <v>192</v>
      </c>
      <c r="D25" s="59">
        <v>100000</v>
      </c>
      <c r="E25" s="60" t="s">
        <v>205</v>
      </c>
      <c r="F25" s="59">
        <v>91667</v>
      </c>
      <c r="G25" s="33"/>
      <c r="H25" s="33"/>
      <c r="I25" s="36"/>
      <c r="J25" s="31"/>
      <c r="K25" s="31"/>
      <c r="L25" s="31"/>
      <c r="M25" s="31"/>
    </row>
    <row r="26" spans="1:13" ht="15.95" customHeight="1" x14ac:dyDescent="0.25">
      <c r="A26" s="28"/>
      <c r="B26" s="33"/>
      <c r="C26" s="49" t="s">
        <v>193</v>
      </c>
      <c r="D26" s="59">
        <v>100000</v>
      </c>
      <c r="E26" s="60" t="s">
        <v>206</v>
      </c>
      <c r="F26" s="59">
        <v>83333</v>
      </c>
      <c r="G26" s="33"/>
      <c r="H26" s="33"/>
      <c r="I26" s="36"/>
      <c r="J26" s="31"/>
      <c r="K26" s="31"/>
      <c r="L26" s="31"/>
      <c r="M26" s="31"/>
    </row>
    <row r="27" spans="1:13" ht="15.95" customHeight="1" x14ac:dyDescent="0.25">
      <c r="A27" s="28"/>
      <c r="B27" s="33"/>
      <c r="C27" s="49" t="s">
        <v>194</v>
      </c>
      <c r="D27" s="59">
        <v>100000</v>
      </c>
      <c r="E27" s="60" t="s">
        <v>207</v>
      </c>
      <c r="F27" s="59">
        <v>75000</v>
      </c>
      <c r="G27" s="33"/>
      <c r="H27" s="33"/>
      <c r="I27" s="36"/>
      <c r="J27" s="31"/>
      <c r="K27" s="31"/>
      <c r="L27" s="31"/>
      <c r="M27" s="31"/>
    </row>
    <row r="28" spans="1:13" ht="15.95" customHeight="1" x14ac:dyDescent="0.25">
      <c r="A28" s="28"/>
      <c r="B28" s="33"/>
      <c r="C28" s="49" t="s">
        <v>195</v>
      </c>
      <c r="D28" s="59">
        <v>100000</v>
      </c>
      <c r="E28" s="60" t="s">
        <v>208</v>
      </c>
      <c r="F28" s="59">
        <v>66667</v>
      </c>
      <c r="G28" s="33"/>
      <c r="H28" s="33"/>
      <c r="I28" s="36"/>
      <c r="J28" s="31"/>
      <c r="K28" s="31"/>
      <c r="L28" s="31"/>
      <c r="M28" s="31"/>
    </row>
    <row r="29" spans="1:13" ht="15.95" customHeight="1" x14ac:dyDescent="0.25">
      <c r="A29" s="28"/>
      <c r="B29" s="33"/>
      <c r="C29" s="49" t="s">
        <v>196</v>
      </c>
      <c r="D29" s="59">
        <v>100000</v>
      </c>
      <c r="E29" s="60" t="s">
        <v>209</v>
      </c>
      <c r="F29" s="59">
        <v>58333</v>
      </c>
      <c r="G29" s="33"/>
      <c r="H29" s="33"/>
      <c r="I29" s="36"/>
      <c r="J29" s="31"/>
      <c r="K29" s="31"/>
      <c r="L29" s="31"/>
      <c r="M29" s="31"/>
    </row>
    <row r="30" spans="1:13" ht="15.95" customHeight="1" x14ac:dyDescent="0.25">
      <c r="A30" s="28"/>
      <c r="B30" s="33"/>
      <c r="C30" s="49" t="s">
        <v>197</v>
      </c>
      <c r="D30" s="59">
        <v>100000</v>
      </c>
      <c r="E30" s="60" t="s">
        <v>210</v>
      </c>
      <c r="F30" s="59">
        <v>50000</v>
      </c>
      <c r="G30" s="33"/>
      <c r="H30" s="33"/>
      <c r="I30" s="36"/>
      <c r="J30" s="31"/>
      <c r="K30" s="31"/>
      <c r="L30" s="31"/>
      <c r="M30" s="31"/>
    </row>
    <row r="31" spans="1:13" ht="15.95" customHeight="1" x14ac:dyDescent="0.25">
      <c r="A31" s="28"/>
      <c r="B31" s="33"/>
      <c r="C31" s="49" t="s">
        <v>198</v>
      </c>
      <c r="D31" s="59">
        <v>100000</v>
      </c>
      <c r="E31" s="60" t="s">
        <v>211</v>
      </c>
      <c r="F31" s="59">
        <v>41667</v>
      </c>
      <c r="G31" s="33"/>
      <c r="H31" s="33"/>
      <c r="I31" s="36"/>
      <c r="J31" s="31"/>
      <c r="K31" s="31"/>
      <c r="L31" s="31"/>
      <c r="M31" s="31"/>
    </row>
    <row r="32" spans="1:13" ht="15.95" customHeight="1" x14ac:dyDescent="0.25">
      <c r="A32" s="28"/>
      <c r="B32" s="33"/>
      <c r="C32" s="49" t="s">
        <v>199</v>
      </c>
      <c r="D32" s="59">
        <v>100000</v>
      </c>
      <c r="E32" s="60" t="s">
        <v>212</v>
      </c>
      <c r="F32" s="59">
        <v>33333</v>
      </c>
      <c r="G32" s="33"/>
      <c r="H32" s="33"/>
      <c r="I32" s="36"/>
      <c r="J32" s="31"/>
      <c r="K32" s="31"/>
      <c r="L32" s="31"/>
      <c r="M32" s="31"/>
    </row>
    <row r="33" spans="1:13" ht="15.95" customHeight="1" x14ac:dyDescent="0.25">
      <c r="A33" s="28"/>
      <c r="B33" s="33"/>
      <c r="C33" s="49" t="s">
        <v>200</v>
      </c>
      <c r="D33" s="59">
        <v>100000</v>
      </c>
      <c r="E33" s="60" t="s">
        <v>213</v>
      </c>
      <c r="F33" s="59">
        <v>25000</v>
      </c>
      <c r="G33" s="33"/>
      <c r="H33" s="33"/>
      <c r="I33" s="36"/>
      <c r="J33" s="31"/>
      <c r="K33" s="31"/>
      <c r="L33" s="31"/>
      <c r="M33" s="31"/>
    </row>
    <row r="34" spans="1:13" ht="15.95" customHeight="1" x14ac:dyDescent="0.25">
      <c r="A34" s="28"/>
      <c r="B34" s="33"/>
      <c r="C34" s="49" t="s">
        <v>201</v>
      </c>
      <c r="D34" s="59">
        <v>100000</v>
      </c>
      <c r="E34" s="60" t="s">
        <v>214</v>
      </c>
      <c r="F34" s="59">
        <v>16667</v>
      </c>
      <c r="G34" s="33"/>
      <c r="H34" s="33"/>
      <c r="I34" s="36"/>
      <c r="J34" s="31"/>
      <c r="K34" s="31"/>
      <c r="L34" s="31"/>
      <c r="M34" s="31"/>
    </row>
    <row r="35" spans="1:13" ht="15.95" customHeight="1" x14ac:dyDescent="0.25">
      <c r="A35" s="28"/>
      <c r="B35" s="33"/>
      <c r="C35" s="62" t="s">
        <v>202</v>
      </c>
      <c r="D35" s="63">
        <v>100000</v>
      </c>
      <c r="E35" s="64" t="s">
        <v>215</v>
      </c>
      <c r="F35" s="63">
        <v>8333</v>
      </c>
      <c r="G35" s="33"/>
      <c r="H35" s="33"/>
      <c r="I35" s="36"/>
      <c r="J35" s="31"/>
      <c r="K35" s="31"/>
      <c r="L35" s="31"/>
      <c r="M35" s="31"/>
    </row>
    <row r="36" spans="1:13" ht="15.95" customHeight="1" x14ac:dyDescent="0.25">
      <c r="A36" s="28"/>
      <c r="B36" s="33"/>
      <c r="C36" s="49" t="s">
        <v>203</v>
      </c>
      <c r="D36" s="59">
        <v>1200000</v>
      </c>
      <c r="E36" s="49"/>
      <c r="F36" s="59">
        <v>650000</v>
      </c>
      <c r="G36" s="33"/>
      <c r="H36" s="33"/>
      <c r="I36" s="36"/>
      <c r="J36" s="31"/>
      <c r="K36" s="31"/>
      <c r="L36" s="31"/>
      <c r="M36" s="31"/>
    </row>
    <row r="37" spans="1:13" ht="15.95" customHeight="1" x14ac:dyDescent="0.25">
      <c r="A37" s="28"/>
      <c r="B37" s="33"/>
      <c r="C37" s="33"/>
      <c r="D37" s="33"/>
      <c r="E37" s="33"/>
      <c r="F37" s="33"/>
      <c r="G37" s="33"/>
      <c r="H37" s="33"/>
      <c r="I37" s="36"/>
      <c r="J37" s="31"/>
      <c r="K37" s="31"/>
      <c r="L37" s="31"/>
      <c r="M37" s="31"/>
    </row>
    <row r="38" spans="1:13" ht="15.95" customHeight="1" x14ac:dyDescent="0.25">
      <c r="A38" s="28"/>
      <c r="B38" s="33" t="s">
        <v>216</v>
      </c>
      <c r="C38" s="33"/>
      <c r="D38" s="33"/>
      <c r="E38" s="33"/>
      <c r="F38" s="33"/>
      <c r="G38" s="33"/>
      <c r="H38" s="33"/>
      <c r="I38" s="36"/>
      <c r="J38" s="31"/>
      <c r="K38" s="31"/>
      <c r="L38" s="31"/>
      <c r="M38" s="31"/>
    </row>
    <row r="39" spans="1:13" ht="15.95" customHeight="1" x14ac:dyDescent="0.25">
      <c r="A39" s="28"/>
      <c r="B39" s="33"/>
      <c r="C39" s="33"/>
      <c r="D39" s="33"/>
      <c r="E39" s="33"/>
      <c r="F39" s="33"/>
      <c r="G39" s="33"/>
      <c r="H39" s="33"/>
      <c r="I39" s="36"/>
      <c r="J39" s="31"/>
      <c r="K39" s="31"/>
      <c r="L39" s="31"/>
      <c r="M39" s="31"/>
    </row>
    <row r="40" spans="1:13" ht="32.1" customHeight="1" x14ac:dyDescent="0.25">
      <c r="A40" s="28"/>
      <c r="B40" s="46" t="s">
        <v>217</v>
      </c>
      <c r="C40" s="46" t="s">
        <v>218</v>
      </c>
      <c r="D40" s="46" t="s">
        <v>219</v>
      </c>
      <c r="E40" s="46" t="s">
        <v>220</v>
      </c>
      <c r="F40" s="33"/>
      <c r="G40" s="33"/>
      <c r="H40" s="33"/>
      <c r="I40" s="36"/>
      <c r="J40" s="31"/>
      <c r="K40" s="31"/>
      <c r="L40" s="31"/>
      <c r="M40" s="31"/>
    </row>
    <row r="41" spans="1:13" ht="15.95" customHeight="1" x14ac:dyDescent="0.25">
      <c r="A41" s="28"/>
      <c r="B41" s="44">
        <v>1</v>
      </c>
      <c r="C41" s="44">
        <v>650</v>
      </c>
      <c r="D41" s="44">
        <v>600</v>
      </c>
      <c r="E41" s="44">
        <v>600</v>
      </c>
      <c r="F41" s="33"/>
      <c r="G41" s="33"/>
      <c r="H41" s="33"/>
      <c r="I41" s="36"/>
      <c r="J41" s="31"/>
      <c r="K41" s="31"/>
      <c r="L41" s="31"/>
      <c r="M41" s="31"/>
    </row>
    <row r="42" spans="1:13" ht="15.95" customHeight="1" x14ac:dyDescent="0.25">
      <c r="A42" s="28"/>
      <c r="B42" s="44">
        <v>2</v>
      </c>
      <c r="C42" s="44">
        <v>10</v>
      </c>
      <c r="D42" s="44">
        <v>15</v>
      </c>
      <c r="E42" s="44">
        <v>10</v>
      </c>
      <c r="F42" s="33"/>
      <c r="G42" s="33"/>
      <c r="H42" s="33"/>
      <c r="I42" s="36"/>
      <c r="J42" s="31"/>
      <c r="K42" s="31"/>
      <c r="L42" s="31"/>
      <c r="M42" s="31"/>
    </row>
    <row r="43" spans="1:13" ht="15.95" customHeight="1" x14ac:dyDescent="0.25">
      <c r="A43" s="28"/>
      <c r="B43" s="44">
        <v>3</v>
      </c>
      <c r="C43" s="44">
        <v>10</v>
      </c>
      <c r="D43" s="44">
        <v>5</v>
      </c>
      <c r="E43" s="44">
        <v>5</v>
      </c>
      <c r="F43" s="33"/>
      <c r="G43" s="33"/>
      <c r="H43" s="33"/>
      <c r="I43" s="36"/>
      <c r="J43" s="31"/>
      <c r="K43" s="31"/>
      <c r="L43" s="31"/>
      <c r="M43" s="31"/>
    </row>
    <row r="44" spans="1:13" ht="15.95" customHeight="1" x14ac:dyDescent="0.25">
      <c r="A44" s="28"/>
      <c r="B44" s="33"/>
      <c r="C44" s="33"/>
      <c r="D44" s="33"/>
      <c r="E44" s="33"/>
      <c r="F44" s="33"/>
      <c r="G44" s="33"/>
      <c r="H44" s="33"/>
      <c r="I44" s="36"/>
      <c r="J44" s="31"/>
      <c r="K44" s="31"/>
      <c r="L44" s="31"/>
      <c r="M44" s="31"/>
    </row>
    <row r="45" spans="1:13" ht="15.95" customHeight="1" x14ac:dyDescent="0.25">
      <c r="A45" s="28"/>
      <c r="B45" s="79" t="s">
        <v>221</v>
      </c>
      <c r="C45" s="79"/>
      <c r="D45" s="79"/>
      <c r="E45" s="79"/>
      <c r="F45" s="79"/>
      <c r="G45" s="79"/>
      <c r="H45" s="79"/>
      <c r="I45" s="36"/>
      <c r="J45" s="31"/>
      <c r="K45" s="31"/>
      <c r="L45" s="31"/>
      <c r="M45" s="31"/>
    </row>
    <row r="46" spans="1:13" ht="15.95" customHeight="1" x14ac:dyDescent="0.25">
      <c r="A46" s="28"/>
      <c r="B46" s="79"/>
      <c r="C46" s="79"/>
      <c r="D46" s="79"/>
      <c r="E46" s="79"/>
      <c r="F46" s="79"/>
      <c r="G46" s="79"/>
      <c r="H46" s="79"/>
      <c r="I46" s="36"/>
      <c r="J46" s="31"/>
      <c r="K46" s="31"/>
      <c r="L46" s="31"/>
      <c r="M46" s="31"/>
    </row>
    <row r="47" spans="1:13" ht="15.95" customHeight="1" x14ac:dyDescent="0.25">
      <c r="A47" s="26"/>
      <c r="B47" s="79"/>
      <c r="C47" s="79"/>
      <c r="D47" s="79"/>
      <c r="E47" s="79"/>
      <c r="F47" s="79"/>
      <c r="G47" s="79"/>
      <c r="H47" s="79"/>
      <c r="I47" s="36"/>
      <c r="J47" s="31"/>
      <c r="K47" s="31"/>
      <c r="L47" s="31"/>
      <c r="M47" s="31"/>
    </row>
    <row r="48" spans="1:13" ht="15.95" customHeight="1" x14ac:dyDescent="0.25">
      <c r="A48" s="29"/>
      <c r="B48" s="37"/>
      <c r="C48" s="37"/>
      <c r="D48" s="37"/>
      <c r="E48" s="37"/>
      <c r="F48" s="37"/>
      <c r="G48" s="37"/>
      <c r="H48" s="37"/>
      <c r="I48" s="38"/>
      <c r="J48" s="31"/>
      <c r="K48" s="31"/>
      <c r="L48" s="31"/>
      <c r="M48" s="31"/>
    </row>
    <row r="49" spans="1:13" ht="15.95" customHeight="1" x14ac:dyDescent="0.25">
      <c r="A49" s="26" t="s">
        <v>2</v>
      </c>
      <c r="B49" s="79" t="s">
        <v>222</v>
      </c>
      <c r="C49" s="79"/>
      <c r="D49" s="79"/>
      <c r="E49" s="79"/>
      <c r="F49" s="79"/>
      <c r="G49" s="79"/>
      <c r="H49" s="79"/>
      <c r="I49" s="38"/>
      <c r="J49" s="31"/>
      <c r="K49" s="31"/>
      <c r="L49" s="31"/>
      <c r="M49" s="31"/>
    </row>
    <row r="50" spans="1:13" ht="15.95" customHeight="1" thickBot="1" x14ac:dyDescent="0.3">
      <c r="A50" s="9">
        <f>INDEX('Point Grid'!$C$8:$I$36,MATCH($A$1,'Point Grid'!$A$8:$A$36,0),MATCH(A49,'Point Grid'!$C$7:$I$7,0))</f>
        <v>1.5</v>
      </c>
      <c r="B50" s="79"/>
      <c r="C50" s="79"/>
      <c r="D50" s="79"/>
      <c r="E50" s="79"/>
      <c r="F50" s="79"/>
      <c r="G50" s="79"/>
      <c r="H50" s="79"/>
      <c r="I50" s="38"/>
      <c r="J50" s="31"/>
      <c r="K50" s="31"/>
      <c r="L50" s="31"/>
      <c r="M50" s="31"/>
    </row>
    <row r="51" spans="1:13" ht="15.95" customHeight="1" thickBot="1" x14ac:dyDescent="0.3">
      <c r="A51" s="5"/>
      <c r="B51" s="37"/>
      <c r="C51" s="37"/>
      <c r="D51" s="37"/>
      <c r="E51" s="37"/>
      <c r="F51" s="37"/>
      <c r="G51" s="37"/>
      <c r="H51" s="37"/>
      <c r="I51" s="38"/>
      <c r="J51" s="31"/>
      <c r="K51" s="31"/>
      <c r="L51" s="31"/>
      <c r="M51" s="31"/>
    </row>
    <row r="52" spans="1:13" ht="15.95" customHeight="1" x14ac:dyDescent="0.25">
      <c r="A52" s="29"/>
      <c r="B52" s="37"/>
      <c r="C52" s="37"/>
      <c r="D52" s="37"/>
      <c r="E52" s="37"/>
      <c r="F52" s="37"/>
      <c r="G52" s="37"/>
      <c r="H52" s="37"/>
      <c r="I52" s="38"/>
      <c r="J52" s="31"/>
      <c r="K52" s="31"/>
      <c r="L52" s="31"/>
      <c r="M52" s="31"/>
    </row>
    <row r="53" spans="1:13" ht="15.95" customHeight="1" x14ac:dyDescent="0.25">
      <c r="A53" s="26" t="s">
        <v>3</v>
      </c>
      <c r="B53" s="79" t="s">
        <v>223</v>
      </c>
      <c r="C53" s="79"/>
      <c r="D53" s="79"/>
      <c r="E53" s="79"/>
      <c r="F53" s="79"/>
      <c r="G53" s="79"/>
      <c r="H53" s="79"/>
      <c r="I53" s="38"/>
      <c r="J53" s="31"/>
      <c r="K53" s="31"/>
      <c r="L53" s="31"/>
      <c r="M53" s="31"/>
    </row>
    <row r="54" spans="1:13" ht="15.95" customHeight="1" thickBot="1" x14ac:dyDescent="0.3">
      <c r="A54" s="9">
        <f>INDEX('Point Grid'!$C$8:$I$36,MATCH($A$1,'Point Grid'!$A$8:$A$36,0),MATCH(A53,'Point Grid'!$C$7:$I$7,0))</f>
        <v>1.75</v>
      </c>
      <c r="B54" s="79"/>
      <c r="C54" s="79"/>
      <c r="D54" s="79"/>
      <c r="E54" s="79"/>
      <c r="F54" s="79"/>
      <c r="G54" s="79"/>
      <c r="H54" s="79"/>
      <c r="I54" s="38"/>
      <c r="J54" s="31"/>
      <c r="K54" s="31"/>
      <c r="L54" s="31"/>
      <c r="M54" s="31"/>
    </row>
    <row r="55" spans="1:13" ht="15.95" customHeight="1" thickBot="1" x14ac:dyDescent="0.3">
      <c r="A55" s="5"/>
      <c r="B55" s="37"/>
      <c r="C55" s="37"/>
      <c r="D55" s="37"/>
      <c r="E55" s="37"/>
      <c r="F55" s="37"/>
      <c r="G55" s="37"/>
      <c r="H55" s="37"/>
      <c r="I55" s="38"/>
      <c r="J55" s="31"/>
      <c r="K55" s="31"/>
      <c r="L55" s="31"/>
      <c r="M55" s="31"/>
    </row>
    <row r="56" spans="1:13" ht="15.95" customHeight="1" x14ac:dyDescent="0.25">
      <c r="A56" s="29"/>
      <c r="B56" s="37"/>
      <c r="C56" s="37"/>
      <c r="D56" s="37"/>
      <c r="E56" s="37"/>
      <c r="F56" s="37"/>
      <c r="G56" s="37"/>
      <c r="H56" s="37"/>
      <c r="I56" s="38"/>
      <c r="J56" s="31"/>
      <c r="K56" s="31"/>
      <c r="L56" s="31"/>
      <c r="M56" s="31"/>
    </row>
    <row r="57" spans="1:13" ht="15.95" customHeight="1" x14ac:dyDescent="0.25">
      <c r="A57" s="26" t="s">
        <v>4</v>
      </c>
      <c r="B57" s="79" t="s">
        <v>224</v>
      </c>
      <c r="C57" s="79"/>
      <c r="D57" s="79"/>
      <c r="E57" s="79"/>
      <c r="F57" s="79"/>
      <c r="G57" s="79"/>
      <c r="H57" s="79"/>
      <c r="I57" s="38"/>
      <c r="J57" s="31"/>
      <c r="K57" s="31"/>
      <c r="L57" s="31"/>
      <c r="M57" s="31"/>
    </row>
    <row r="58" spans="1:13" ht="15.95" customHeight="1" thickBot="1" x14ac:dyDescent="0.3">
      <c r="A58" s="9">
        <f>INDEX('Point Grid'!$C$8:$I$36,MATCH($A$1,'Point Grid'!$A$8:$A$36,0),MATCH(A57,'Point Grid'!$C$7:$I$7,0))</f>
        <v>0.5</v>
      </c>
      <c r="B58" s="79"/>
      <c r="C58" s="79"/>
      <c r="D58" s="79"/>
      <c r="E58" s="79"/>
      <c r="F58" s="79"/>
      <c r="G58" s="79"/>
      <c r="H58" s="79"/>
      <c r="I58" s="38"/>
      <c r="J58" s="31"/>
      <c r="K58" s="31"/>
      <c r="L58" s="31"/>
      <c r="M58" s="31"/>
    </row>
    <row r="59" spans="1:13" ht="15.95" customHeight="1" thickBot="1" x14ac:dyDescent="0.3">
      <c r="A59" s="5"/>
      <c r="B59" s="37"/>
      <c r="C59" s="37"/>
      <c r="D59" s="37"/>
      <c r="E59" s="37"/>
      <c r="F59" s="37"/>
      <c r="G59" s="37"/>
      <c r="H59" s="37"/>
      <c r="I59" s="38"/>
      <c r="J59" s="31"/>
      <c r="K59" s="31"/>
      <c r="L59" s="31"/>
      <c r="M59" s="31"/>
    </row>
    <row r="60" spans="1:13" ht="15.95" customHeight="1" x14ac:dyDescent="0.25">
      <c r="A60" s="29"/>
      <c r="B60" s="37"/>
      <c r="C60" s="37"/>
      <c r="D60" s="37"/>
      <c r="E60" s="37"/>
      <c r="F60" s="37"/>
      <c r="G60" s="37"/>
      <c r="H60" s="37"/>
      <c r="I60" s="38"/>
      <c r="J60" s="31"/>
      <c r="K60" s="31"/>
      <c r="L60" s="31"/>
      <c r="M60" s="31"/>
    </row>
    <row r="61" spans="1:13" ht="15.95" customHeight="1" x14ac:dyDescent="0.25">
      <c r="A61" s="26" t="s">
        <v>5</v>
      </c>
      <c r="B61" s="79" t="s">
        <v>225</v>
      </c>
      <c r="C61" s="79"/>
      <c r="D61" s="79"/>
      <c r="E61" s="79"/>
      <c r="F61" s="79"/>
      <c r="G61" s="79"/>
      <c r="H61" s="79"/>
      <c r="I61" s="38"/>
      <c r="J61" s="31"/>
      <c r="K61" s="31"/>
      <c r="L61" s="31"/>
      <c r="M61" s="31"/>
    </row>
    <row r="62" spans="1:13" ht="15.95" customHeight="1" thickBot="1" x14ac:dyDescent="0.3">
      <c r="A62" s="9">
        <f>INDEX('Point Grid'!$C$8:$I$36,MATCH($A$1,'Point Grid'!$A$8:$A$36,0),MATCH(A61,'Point Grid'!$C$7:$I$7,0))</f>
        <v>0.5</v>
      </c>
      <c r="B62" s="79"/>
      <c r="C62" s="79"/>
      <c r="D62" s="79"/>
      <c r="E62" s="79"/>
      <c r="F62" s="79"/>
      <c r="G62" s="79"/>
      <c r="H62" s="79"/>
      <c r="I62" s="38"/>
      <c r="J62" s="31"/>
      <c r="K62" s="31"/>
      <c r="L62" s="31"/>
      <c r="M62" s="31"/>
    </row>
    <row r="63" spans="1:13" ht="15.95" customHeight="1" thickBot="1" x14ac:dyDescent="0.3">
      <c r="A63" s="5"/>
      <c r="B63" s="37"/>
      <c r="C63" s="37"/>
      <c r="D63" s="37"/>
      <c r="E63" s="37"/>
      <c r="F63" s="37"/>
      <c r="G63" s="37"/>
      <c r="H63" s="37"/>
      <c r="I63" s="38"/>
      <c r="J63" s="31"/>
      <c r="K63" s="31"/>
      <c r="L63" s="31"/>
      <c r="M63" s="31"/>
    </row>
    <row r="64" spans="1:13" ht="15.95" customHeight="1" thickBot="1" x14ac:dyDescent="0.3">
      <c r="A64" s="30"/>
      <c r="B64" s="39"/>
      <c r="C64" s="39"/>
      <c r="D64" s="39"/>
      <c r="E64" s="39"/>
      <c r="F64" s="39"/>
      <c r="G64" s="39"/>
      <c r="H64" s="39"/>
      <c r="I64" s="40"/>
      <c r="J64" s="31"/>
      <c r="K64" s="31"/>
      <c r="L64" s="31"/>
      <c r="M64" s="31"/>
    </row>
    <row r="65" spans="2:13" x14ac:dyDescent="0.25">
      <c r="B65" s="31"/>
      <c r="C65" s="31"/>
      <c r="D65" s="31"/>
      <c r="E65" s="31"/>
      <c r="F65" s="31"/>
      <c r="G65" s="31"/>
      <c r="H65" s="31"/>
      <c r="I65" s="31"/>
      <c r="J65" s="31"/>
      <c r="K65" s="31"/>
      <c r="L65" s="31"/>
      <c r="M65" s="31"/>
    </row>
    <row r="66" spans="2:13" x14ac:dyDescent="0.25">
      <c r="B66" s="31"/>
      <c r="C66" s="31"/>
      <c r="D66" s="31"/>
      <c r="E66" s="31"/>
      <c r="F66" s="31"/>
      <c r="G66" s="31"/>
      <c r="H66" s="31"/>
      <c r="I66" s="31"/>
      <c r="J66" s="31"/>
      <c r="K66" s="31"/>
      <c r="L66" s="31"/>
      <c r="M66" s="31"/>
    </row>
    <row r="67" spans="2:13" x14ac:dyDescent="0.25">
      <c r="B67" s="31"/>
      <c r="C67" s="31"/>
      <c r="D67" s="31"/>
      <c r="E67" s="31"/>
      <c r="F67" s="31"/>
      <c r="G67" s="31"/>
      <c r="H67" s="31"/>
      <c r="I67" s="31"/>
      <c r="J67" s="31"/>
      <c r="K67" s="31"/>
      <c r="L67" s="31"/>
      <c r="M67" s="31"/>
    </row>
    <row r="68" spans="2:13" x14ac:dyDescent="0.25">
      <c r="B68" s="31"/>
      <c r="C68" s="31"/>
      <c r="D68" s="31"/>
      <c r="E68" s="31"/>
      <c r="F68" s="31"/>
      <c r="G68" s="31"/>
      <c r="H68" s="31"/>
      <c r="I68" s="31"/>
      <c r="J68" s="31"/>
      <c r="K68" s="31"/>
      <c r="L68" s="31"/>
      <c r="M68" s="31"/>
    </row>
    <row r="69" spans="2:13" x14ac:dyDescent="0.25">
      <c r="B69" s="31"/>
      <c r="C69" s="31"/>
      <c r="D69" s="31"/>
      <c r="E69" s="31"/>
      <c r="F69" s="31"/>
      <c r="G69" s="31"/>
      <c r="H69" s="31"/>
      <c r="I69" s="31"/>
      <c r="J69" s="31"/>
      <c r="K69" s="31"/>
      <c r="L69" s="31"/>
      <c r="M69" s="31"/>
    </row>
    <row r="70" spans="2:13" x14ac:dyDescent="0.25">
      <c r="B70" s="31"/>
      <c r="C70" s="31"/>
      <c r="D70" s="31"/>
      <c r="E70" s="31"/>
      <c r="F70" s="31"/>
      <c r="G70" s="31"/>
      <c r="H70" s="31"/>
      <c r="I70" s="31"/>
      <c r="J70" s="31"/>
      <c r="K70" s="31"/>
      <c r="L70" s="31"/>
      <c r="M70" s="31"/>
    </row>
    <row r="71" spans="2:13" x14ac:dyDescent="0.25">
      <c r="B71" s="31"/>
      <c r="C71" s="31"/>
      <c r="D71" s="31"/>
      <c r="E71" s="31"/>
      <c r="F71" s="31"/>
      <c r="G71" s="31"/>
      <c r="H71" s="31"/>
      <c r="I71" s="31"/>
      <c r="J71" s="31"/>
      <c r="K71" s="31"/>
      <c r="L71" s="31"/>
      <c r="M71" s="31"/>
    </row>
    <row r="72" spans="2:13" x14ac:dyDescent="0.25">
      <c r="B72" s="31"/>
      <c r="C72" s="31"/>
      <c r="D72" s="31"/>
      <c r="E72" s="31"/>
      <c r="F72" s="31"/>
      <c r="G72" s="31"/>
      <c r="H72" s="31"/>
      <c r="I72" s="31"/>
      <c r="J72" s="31"/>
      <c r="K72" s="31"/>
      <c r="L72" s="31"/>
      <c r="M72" s="31"/>
    </row>
    <row r="73" spans="2:13" x14ac:dyDescent="0.25">
      <c r="B73" s="31"/>
      <c r="C73" s="31"/>
      <c r="D73" s="31"/>
      <c r="E73" s="31"/>
      <c r="F73" s="31"/>
      <c r="G73" s="31"/>
      <c r="H73" s="31"/>
      <c r="I73" s="31"/>
      <c r="J73" s="31"/>
      <c r="K73" s="31"/>
      <c r="L73" s="31"/>
      <c r="M73" s="31"/>
    </row>
    <row r="74" spans="2:13" x14ac:dyDescent="0.25">
      <c r="B74" s="31"/>
      <c r="C74" s="31"/>
      <c r="D74" s="31"/>
      <c r="E74" s="31"/>
      <c r="F74" s="31"/>
      <c r="G74" s="31"/>
      <c r="H74" s="31"/>
      <c r="I74" s="31"/>
      <c r="J74" s="31"/>
      <c r="K74" s="31"/>
      <c r="L74" s="31"/>
      <c r="M74" s="31"/>
    </row>
    <row r="75" spans="2:13" x14ac:dyDescent="0.25">
      <c r="B75" s="31"/>
      <c r="C75" s="31"/>
      <c r="D75" s="31"/>
      <c r="E75" s="31"/>
      <c r="F75" s="31"/>
      <c r="G75" s="31"/>
      <c r="H75" s="31"/>
      <c r="I75" s="31"/>
      <c r="J75" s="31"/>
      <c r="K75" s="31"/>
      <c r="L75" s="31"/>
      <c r="M75" s="31"/>
    </row>
    <row r="76" spans="2:13" x14ac:dyDescent="0.25">
      <c r="B76" s="31"/>
      <c r="C76" s="31"/>
      <c r="D76" s="31"/>
      <c r="E76" s="31"/>
      <c r="F76" s="31"/>
      <c r="G76" s="31"/>
      <c r="H76" s="31"/>
      <c r="I76" s="31"/>
      <c r="J76" s="31"/>
      <c r="K76" s="31"/>
      <c r="L76" s="31"/>
      <c r="M76" s="31"/>
    </row>
    <row r="77" spans="2:13" x14ac:dyDescent="0.25">
      <c r="B77" s="31"/>
      <c r="C77" s="31"/>
      <c r="D77" s="31"/>
      <c r="E77" s="31"/>
      <c r="F77" s="31"/>
      <c r="G77" s="31"/>
      <c r="H77" s="31"/>
      <c r="I77" s="31"/>
      <c r="J77" s="31"/>
      <c r="K77" s="31"/>
      <c r="L77" s="31"/>
      <c r="M77" s="31"/>
    </row>
  </sheetData>
  <mergeCells count="11">
    <mergeCell ref="B61:H62"/>
    <mergeCell ref="H1:I1"/>
    <mergeCell ref="B49:H50"/>
    <mergeCell ref="B53:H54"/>
    <mergeCell ref="B57:H58"/>
    <mergeCell ref="B3:H5"/>
    <mergeCell ref="B18:H18"/>
    <mergeCell ref="B19:H19"/>
    <mergeCell ref="B20:H20"/>
    <mergeCell ref="B21:H21"/>
    <mergeCell ref="B45:H47"/>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47">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45"/>
  <sheetViews>
    <sheetView zoomScaleNormal="100" workbookViewId="0"/>
  </sheetViews>
  <sheetFormatPr defaultColWidth="9.140625" defaultRowHeight="15" x14ac:dyDescent="0.25"/>
  <cols>
    <col min="1" max="1" width="9.140625" style="24"/>
    <col min="2" max="6" width="11" style="24" customWidth="1"/>
    <col min="7" max="7" width="24" style="24" customWidth="1"/>
    <col min="8" max="8" width="21" style="24" customWidth="1"/>
    <col min="9" max="9" width="11.42578125" style="24" customWidth="1"/>
    <col min="10" max="16384" width="9.140625" style="24"/>
  </cols>
  <sheetData>
    <row r="1" spans="1:13" ht="15.95" customHeight="1" x14ac:dyDescent="0.25">
      <c r="A1" s="7">
        <v>20</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80" t="s">
        <v>226</v>
      </c>
      <c r="C3" s="80"/>
      <c r="D3" s="80"/>
      <c r="E3" s="80"/>
      <c r="F3" s="80"/>
      <c r="G3" s="80"/>
      <c r="H3" s="80"/>
      <c r="I3" s="36"/>
      <c r="J3" s="31"/>
      <c r="K3" s="31"/>
      <c r="L3" s="31"/>
      <c r="M3" s="31"/>
    </row>
    <row r="4" spans="1:13" ht="15.95" customHeight="1" x14ac:dyDescent="0.25">
      <c r="A4" s="9">
        <f>INDEX('Point Grid'!B:B,MATCH('20'!A1,'Point Grid'!A:A,0))</f>
        <v>2.75</v>
      </c>
      <c r="B4" s="80"/>
      <c r="C4" s="80"/>
      <c r="D4" s="80"/>
      <c r="E4" s="80"/>
      <c r="F4" s="80"/>
      <c r="G4" s="80"/>
      <c r="H4" s="80"/>
      <c r="I4" s="36"/>
      <c r="J4" s="31"/>
      <c r="K4" s="31"/>
      <c r="L4" s="31"/>
      <c r="M4" s="31"/>
    </row>
    <row r="5" spans="1:13" ht="15.95" customHeight="1" x14ac:dyDescent="0.25">
      <c r="A5" s="9"/>
      <c r="B5" s="80"/>
      <c r="C5" s="80"/>
      <c r="D5" s="80"/>
      <c r="E5" s="80"/>
      <c r="F5" s="80"/>
      <c r="G5" s="80"/>
      <c r="H5" s="80"/>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92" t="s">
        <v>227</v>
      </c>
      <c r="C7" s="33"/>
      <c r="D7" s="33"/>
      <c r="E7" s="33"/>
      <c r="F7" s="33"/>
      <c r="G7" s="33"/>
      <c r="H7" s="33"/>
      <c r="I7" s="36"/>
      <c r="J7" s="31"/>
      <c r="K7" s="31"/>
      <c r="L7" s="31"/>
      <c r="M7" s="31"/>
    </row>
    <row r="8" spans="1:13" ht="15.95" customHeight="1" x14ac:dyDescent="0.25">
      <c r="A8" s="9"/>
      <c r="B8" s="50"/>
      <c r="C8" s="93">
        <v>2003</v>
      </c>
      <c r="D8" s="93">
        <v>2004</v>
      </c>
      <c r="E8" s="93">
        <v>2005</v>
      </c>
      <c r="F8" s="93">
        <v>2006</v>
      </c>
      <c r="G8" s="33"/>
      <c r="H8" s="33"/>
      <c r="I8" s="36"/>
      <c r="J8" s="31"/>
      <c r="K8" s="31"/>
      <c r="L8" s="31"/>
      <c r="M8" s="31"/>
    </row>
    <row r="9" spans="1:13" ht="15.95" customHeight="1" x14ac:dyDescent="0.25">
      <c r="A9" s="9"/>
      <c r="B9" s="93" t="s">
        <v>229</v>
      </c>
      <c r="C9" s="45">
        <v>1101</v>
      </c>
      <c r="D9" s="45">
        <v>1076</v>
      </c>
      <c r="E9" s="45">
        <v>1106</v>
      </c>
      <c r="F9" s="45">
        <v>1149</v>
      </c>
      <c r="G9" s="33"/>
      <c r="H9" s="33"/>
      <c r="I9" s="36"/>
      <c r="J9" s="31"/>
      <c r="K9" s="31"/>
      <c r="L9" s="31"/>
      <c r="M9" s="31"/>
    </row>
    <row r="10" spans="1:13" ht="15.95" customHeight="1" x14ac:dyDescent="0.25">
      <c r="A10" s="9"/>
      <c r="B10" s="93">
        <v>2003</v>
      </c>
      <c r="C10" s="45">
        <v>1287</v>
      </c>
      <c r="D10" s="45">
        <v>1284</v>
      </c>
      <c r="E10" s="45">
        <v>1213</v>
      </c>
      <c r="F10" s="45">
        <v>1204</v>
      </c>
      <c r="G10" s="33"/>
      <c r="H10" s="33"/>
      <c r="I10" s="36"/>
      <c r="J10" s="31"/>
      <c r="K10" s="31"/>
      <c r="L10" s="31"/>
      <c r="M10" s="31"/>
    </row>
    <row r="11" spans="1:13" ht="15.95" customHeight="1" x14ac:dyDescent="0.25">
      <c r="A11" s="9"/>
      <c r="B11" s="93">
        <v>2004</v>
      </c>
      <c r="C11" s="45" t="s">
        <v>230</v>
      </c>
      <c r="D11" s="45">
        <v>1347</v>
      </c>
      <c r="E11" s="45">
        <v>1346</v>
      </c>
      <c r="F11" s="45">
        <v>1272</v>
      </c>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92" t="s">
        <v>228</v>
      </c>
      <c r="C13" s="33"/>
      <c r="D13" s="33"/>
      <c r="E13" s="33"/>
      <c r="F13" s="33"/>
      <c r="G13" s="33"/>
      <c r="H13" s="33"/>
      <c r="I13" s="36"/>
      <c r="J13" s="31"/>
      <c r="K13" s="31"/>
      <c r="L13" s="31"/>
      <c r="M13" s="31"/>
    </row>
    <row r="14" spans="1:13" ht="15.95" customHeight="1" x14ac:dyDescent="0.25">
      <c r="A14" s="9"/>
      <c r="B14" s="50"/>
      <c r="C14" s="93">
        <v>2003</v>
      </c>
      <c r="D14" s="93">
        <v>2004</v>
      </c>
      <c r="E14" s="93">
        <v>2005</v>
      </c>
      <c r="F14" s="93">
        <v>2006</v>
      </c>
      <c r="G14" s="33"/>
      <c r="H14" s="33"/>
      <c r="I14" s="36"/>
      <c r="J14" s="31"/>
      <c r="K14" s="31"/>
      <c r="L14" s="31"/>
      <c r="M14" s="31"/>
    </row>
    <row r="15" spans="1:13" ht="15.95" customHeight="1" x14ac:dyDescent="0.25">
      <c r="A15" s="9"/>
      <c r="B15" s="93" t="s">
        <v>229</v>
      </c>
      <c r="C15" s="45">
        <v>0</v>
      </c>
      <c r="D15" s="45">
        <v>479</v>
      </c>
      <c r="E15" s="45">
        <v>718</v>
      </c>
      <c r="F15" s="45">
        <v>832</v>
      </c>
      <c r="G15" s="33"/>
      <c r="H15" s="33"/>
      <c r="I15" s="36"/>
      <c r="J15" s="31"/>
      <c r="K15" s="31"/>
      <c r="L15" s="31"/>
      <c r="M15" s="31"/>
    </row>
    <row r="16" spans="1:13" ht="15.95" customHeight="1" x14ac:dyDescent="0.25">
      <c r="A16" s="9"/>
      <c r="B16" s="93">
        <v>2003</v>
      </c>
      <c r="C16" s="45">
        <v>405</v>
      </c>
      <c r="D16" s="45">
        <v>785</v>
      </c>
      <c r="E16" s="45">
        <v>972</v>
      </c>
      <c r="F16" s="45">
        <v>1074</v>
      </c>
      <c r="G16" s="33"/>
      <c r="H16" s="33"/>
      <c r="I16" s="36"/>
      <c r="J16" s="31"/>
      <c r="K16" s="31"/>
      <c r="L16" s="31"/>
      <c r="M16" s="31"/>
    </row>
    <row r="17" spans="1:13" ht="15.95" customHeight="1" x14ac:dyDescent="0.25">
      <c r="A17" s="9"/>
      <c r="B17" s="93">
        <v>2004</v>
      </c>
      <c r="C17" s="45" t="s">
        <v>230</v>
      </c>
      <c r="D17" s="45">
        <v>412</v>
      </c>
      <c r="E17" s="45">
        <v>801</v>
      </c>
      <c r="F17" s="45">
        <v>989</v>
      </c>
      <c r="G17" s="33"/>
      <c r="H17" s="33"/>
      <c r="I17" s="36"/>
      <c r="J17" s="31"/>
      <c r="K17" s="31"/>
      <c r="L17" s="31"/>
      <c r="M17" s="31"/>
    </row>
    <row r="18" spans="1:13" ht="15.95" customHeight="1" x14ac:dyDescent="0.25">
      <c r="A18" s="28"/>
      <c r="B18" s="33"/>
      <c r="C18" s="33"/>
      <c r="D18" s="33"/>
      <c r="E18" s="33"/>
      <c r="F18" s="33"/>
      <c r="G18" s="33"/>
      <c r="H18" s="33"/>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79" t="s">
        <v>231</v>
      </c>
      <c r="C21" s="79"/>
      <c r="D21" s="79"/>
      <c r="E21" s="79"/>
      <c r="F21" s="79"/>
      <c r="G21" s="79"/>
      <c r="H21" s="79"/>
      <c r="I21" s="38"/>
      <c r="J21" s="31"/>
      <c r="K21" s="31"/>
      <c r="L21" s="31"/>
      <c r="M21" s="31"/>
    </row>
    <row r="22" spans="1:13" ht="15.95" customHeight="1" thickBot="1" x14ac:dyDescent="0.3">
      <c r="A22" s="9">
        <f>INDEX('Point Grid'!$C$8:$I$36,MATCH($A$1,'Point Grid'!$A$8:$A$36,0),MATCH(A21,'Point Grid'!$C$7:$I$7,0))</f>
        <v>1.5</v>
      </c>
      <c r="B22" s="79"/>
      <c r="C22" s="79"/>
      <c r="D22" s="79"/>
      <c r="E22" s="79"/>
      <c r="F22" s="79"/>
      <c r="G22" s="79"/>
      <c r="H22" s="79"/>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79" t="s">
        <v>232</v>
      </c>
      <c r="C25" s="79"/>
      <c r="D25" s="79"/>
      <c r="E25" s="79"/>
      <c r="F25" s="79"/>
      <c r="G25" s="79"/>
      <c r="H25" s="79"/>
      <c r="I25" s="38"/>
      <c r="J25" s="31"/>
      <c r="K25" s="31"/>
      <c r="L25" s="31"/>
      <c r="M25" s="31"/>
    </row>
    <row r="26" spans="1:13" ht="15.95" customHeight="1" thickBot="1" x14ac:dyDescent="0.3">
      <c r="A26" s="9">
        <f>INDEX('Point Grid'!$C$8:$I$36,MATCH($A$1,'Point Grid'!$A$8:$A$36,0),MATCH(A25,'Point Grid'!$C$7:$I$7,0))</f>
        <v>0.5</v>
      </c>
      <c r="B26" s="79"/>
      <c r="C26" s="79"/>
      <c r="D26" s="79"/>
      <c r="E26" s="79"/>
      <c r="F26" s="79"/>
      <c r="G26" s="79"/>
      <c r="H26" s="79"/>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4</v>
      </c>
      <c r="B29" s="79" t="s">
        <v>233</v>
      </c>
      <c r="C29" s="79"/>
      <c r="D29" s="79"/>
      <c r="E29" s="79"/>
      <c r="F29" s="79"/>
      <c r="G29" s="79"/>
      <c r="H29" s="79"/>
      <c r="I29" s="38"/>
      <c r="J29" s="31"/>
      <c r="K29" s="31"/>
      <c r="L29" s="31"/>
      <c r="M29" s="31"/>
    </row>
    <row r="30" spans="1:13" ht="15.95" customHeight="1" thickBot="1" x14ac:dyDescent="0.3">
      <c r="A30" s="9">
        <f>INDEX('Point Grid'!$C$8:$I$36,MATCH($A$1,'Point Grid'!$A$8:$A$36,0),MATCH(A29,'Point Grid'!$C$7:$I$7,0))</f>
        <v>0.75</v>
      </c>
      <c r="B30" s="79"/>
      <c r="C30" s="79"/>
      <c r="D30" s="79"/>
      <c r="E30" s="79"/>
      <c r="F30" s="79"/>
      <c r="G30" s="79"/>
      <c r="H30" s="79"/>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thickBot="1" x14ac:dyDescent="0.3">
      <c r="A32" s="30"/>
      <c r="B32" s="39"/>
      <c r="C32" s="39"/>
      <c r="D32" s="39"/>
      <c r="E32" s="39"/>
      <c r="F32" s="39"/>
      <c r="G32" s="39"/>
      <c r="H32" s="39"/>
      <c r="I32" s="40"/>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row r="45" spans="2:13" x14ac:dyDescent="0.25">
      <c r="B45" s="31"/>
      <c r="C45" s="31"/>
      <c r="D45" s="31"/>
      <c r="E45" s="31"/>
      <c r="F45" s="31"/>
      <c r="G45" s="31"/>
      <c r="H45" s="31"/>
      <c r="I45" s="31"/>
      <c r="J45" s="31"/>
      <c r="K45" s="31"/>
      <c r="L45" s="31"/>
      <c r="M45" s="31"/>
    </row>
  </sheetData>
  <mergeCells count="5">
    <mergeCell ref="B21:H22"/>
    <mergeCell ref="B25:H26"/>
    <mergeCell ref="B29:H30"/>
    <mergeCell ref="H1:I1"/>
    <mergeCell ref="B3:H5"/>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0"/>
  <sheetViews>
    <sheetView zoomScaleNormal="100" workbookViewId="0"/>
  </sheetViews>
  <sheetFormatPr defaultColWidth="9.140625" defaultRowHeight="15" x14ac:dyDescent="0.25"/>
  <cols>
    <col min="1" max="1" width="9.140625" style="24"/>
    <col min="2" max="2" width="12.28515625" style="24" customWidth="1"/>
    <col min="3" max="3" width="28.7109375" style="24" customWidth="1"/>
    <col min="4" max="4" width="17" style="24" customWidth="1"/>
    <col min="5" max="9" width="11.42578125" style="24" customWidth="1"/>
    <col min="10" max="16384" width="9.140625" style="24"/>
  </cols>
  <sheetData>
    <row r="1" spans="1:13" ht="15.95" customHeight="1" x14ac:dyDescent="0.25">
      <c r="A1" s="7">
        <v>21</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234</v>
      </c>
      <c r="C3" s="79"/>
      <c r="D3" s="79"/>
      <c r="E3" s="79"/>
      <c r="F3" s="79"/>
      <c r="G3" s="79"/>
      <c r="H3" s="79"/>
      <c r="I3" s="36"/>
      <c r="J3" s="31"/>
      <c r="K3" s="31"/>
      <c r="L3" s="31"/>
      <c r="M3" s="31"/>
    </row>
    <row r="4" spans="1:13" ht="15.95" customHeight="1" x14ac:dyDescent="0.25">
      <c r="A4" s="9">
        <f>INDEX('Point Grid'!B:B,MATCH('21'!A1,'Point Grid'!A:A,0))</f>
        <v>3.25</v>
      </c>
      <c r="B4" s="79"/>
      <c r="C4" s="79"/>
      <c r="D4" s="79"/>
      <c r="E4" s="79"/>
      <c r="F4" s="79"/>
      <c r="G4" s="79"/>
      <c r="H4" s="79"/>
      <c r="I4" s="36"/>
      <c r="J4" s="31"/>
      <c r="K4" s="31"/>
      <c r="L4" s="31"/>
      <c r="M4" s="31"/>
    </row>
    <row r="5" spans="1:13" ht="15.95" customHeight="1" x14ac:dyDescent="0.25">
      <c r="A5" s="9"/>
      <c r="B5" s="79" t="s">
        <v>235</v>
      </c>
      <c r="C5" s="79"/>
      <c r="D5" s="79"/>
      <c r="E5" s="79"/>
      <c r="F5" s="79"/>
      <c r="G5" s="79"/>
      <c r="H5" s="79"/>
      <c r="I5" s="36"/>
      <c r="J5" s="31"/>
      <c r="K5" s="31"/>
      <c r="L5" s="31"/>
      <c r="M5" s="31"/>
    </row>
    <row r="6" spans="1:13" ht="15.95" customHeight="1" x14ac:dyDescent="0.25">
      <c r="A6" s="9"/>
      <c r="B6" s="79"/>
      <c r="C6" s="79"/>
      <c r="D6" s="79"/>
      <c r="E6" s="79"/>
      <c r="F6" s="79"/>
      <c r="G6" s="79"/>
      <c r="H6" s="79"/>
      <c r="I6" s="36"/>
      <c r="J6" s="31"/>
      <c r="K6" s="31"/>
      <c r="L6" s="31"/>
      <c r="M6" s="31"/>
    </row>
    <row r="7" spans="1:13" ht="15.95" customHeight="1" x14ac:dyDescent="0.25">
      <c r="A7" s="9"/>
      <c r="B7" s="33" t="s">
        <v>236</v>
      </c>
      <c r="C7" s="65">
        <v>12000000</v>
      </c>
      <c r="D7" s="33"/>
      <c r="E7" s="33"/>
      <c r="F7" s="33"/>
      <c r="G7" s="33"/>
      <c r="H7" s="33"/>
      <c r="I7" s="36"/>
      <c r="J7" s="31"/>
      <c r="K7" s="31"/>
      <c r="L7" s="31"/>
      <c r="M7" s="31"/>
    </row>
    <row r="8" spans="1:13" ht="15.95" customHeight="1" x14ac:dyDescent="0.25">
      <c r="A8" s="9"/>
      <c r="B8" s="33" t="s">
        <v>237</v>
      </c>
      <c r="C8" s="65">
        <v>5000000</v>
      </c>
      <c r="D8" s="33"/>
      <c r="E8" s="33"/>
      <c r="F8" s="33"/>
      <c r="G8" s="33"/>
      <c r="H8" s="33"/>
      <c r="I8" s="36"/>
      <c r="J8" s="31"/>
      <c r="K8" s="31"/>
      <c r="L8" s="31"/>
      <c r="M8" s="31"/>
    </row>
    <row r="9" spans="1:13" ht="15.95" customHeight="1" x14ac:dyDescent="0.25">
      <c r="A9" s="9"/>
      <c r="B9" s="33" t="s">
        <v>238</v>
      </c>
      <c r="C9" s="65">
        <v>6000000</v>
      </c>
      <c r="D9" s="33"/>
      <c r="E9" s="33"/>
      <c r="F9" s="33"/>
      <c r="G9" s="33"/>
      <c r="H9" s="33"/>
      <c r="I9" s="36"/>
      <c r="J9" s="31"/>
      <c r="K9" s="31"/>
      <c r="L9" s="31"/>
      <c r="M9" s="31"/>
    </row>
    <row r="10" spans="1:13" ht="15.95" customHeight="1" x14ac:dyDescent="0.25">
      <c r="A10" s="9"/>
      <c r="B10" s="33" t="s">
        <v>239</v>
      </c>
      <c r="C10" s="65">
        <v>4000000</v>
      </c>
      <c r="D10" s="33"/>
      <c r="E10" s="33"/>
      <c r="F10" s="33"/>
      <c r="G10" s="33"/>
      <c r="H10" s="33"/>
      <c r="I10" s="36"/>
      <c r="J10" s="31"/>
      <c r="K10" s="31"/>
      <c r="L10" s="31"/>
      <c r="M10" s="31"/>
    </row>
    <row r="11" spans="1:13" ht="15.95" customHeight="1" x14ac:dyDescent="0.25">
      <c r="A11" s="9"/>
      <c r="B11" s="33" t="s">
        <v>240</v>
      </c>
      <c r="C11" s="65">
        <v>20000000</v>
      </c>
      <c r="D11" s="33"/>
      <c r="E11" s="33"/>
      <c r="F11" s="33"/>
      <c r="G11" s="33"/>
      <c r="H11" s="33"/>
      <c r="I11" s="36"/>
      <c r="J11" s="31"/>
      <c r="K11" s="31"/>
      <c r="L11" s="31"/>
      <c r="M11" s="31"/>
    </row>
    <row r="12" spans="1:13" ht="15.95" customHeight="1" x14ac:dyDescent="0.25">
      <c r="A12" s="9"/>
      <c r="B12" s="33" t="s">
        <v>241</v>
      </c>
      <c r="C12" s="65">
        <v>25000000</v>
      </c>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79" t="s">
        <v>242</v>
      </c>
      <c r="C14" s="79"/>
      <c r="D14" s="79"/>
      <c r="E14" s="79"/>
      <c r="F14" s="79"/>
      <c r="G14" s="79"/>
      <c r="H14" s="79"/>
      <c r="I14" s="36"/>
      <c r="J14" s="31"/>
      <c r="K14" s="31"/>
      <c r="L14" s="31"/>
      <c r="M14" s="31"/>
    </row>
    <row r="15" spans="1:13" ht="15.95" customHeight="1" x14ac:dyDescent="0.25">
      <c r="A15" s="9"/>
      <c r="B15" s="79"/>
      <c r="C15" s="79"/>
      <c r="D15" s="79"/>
      <c r="E15" s="79"/>
      <c r="F15" s="79"/>
      <c r="G15" s="79"/>
      <c r="H15" s="79"/>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t="s">
        <v>244</v>
      </c>
      <c r="C17" s="33"/>
      <c r="D17" s="65">
        <v>35000000</v>
      </c>
      <c r="E17" s="33"/>
      <c r="F17" s="33"/>
      <c r="G17" s="33"/>
      <c r="H17" s="33"/>
      <c r="I17" s="36"/>
      <c r="J17" s="31"/>
      <c r="K17" s="31"/>
      <c r="L17" s="31"/>
      <c r="M17" s="31"/>
    </row>
    <row r="18" spans="1:13" ht="15.95" customHeight="1" x14ac:dyDescent="0.25">
      <c r="A18" s="28"/>
      <c r="B18" s="33" t="s">
        <v>243</v>
      </c>
      <c r="C18" s="33"/>
      <c r="D18" s="65">
        <v>10000000</v>
      </c>
      <c r="E18" s="33"/>
      <c r="F18" s="33"/>
      <c r="G18" s="33"/>
      <c r="H18" s="33"/>
      <c r="I18" s="36"/>
      <c r="J18" s="31"/>
      <c r="K18" s="31"/>
      <c r="L18" s="31"/>
      <c r="M18" s="31"/>
    </row>
    <row r="19" spans="1:13" ht="15.95" customHeight="1" x14ac:dyDescent="0.25">
      <c r="A19" s="26"/>
      <c r="B19" s="33" t="s">
        <v>245</v>
      </c>
      <c r="C19" s="33"/>
      <c r="D19" s="65">
        <v>1000000</v>
      </c>
      <c r="E19" s="33"/>
      <c r="F19" s="33"/>
      <c r="G19" s="33"/>
      <c r="H19" s="33"/>
      <c r="I19" s="36"/>
      <c r="J19" s="31"/>
      <c r="K19" s="31"/>
      <c r="L19" s="31"/>
      <c r="M19" s="31"/>
    </row>
    <row r="20" spans="1:13" ht="15.95" customHeight="1" x14ac:dyDescent="0.25">
      <c r="A20" s="26"/>
      <c r="B20" s="33" t="s">
        <v>246</v>
      </c>
      <c r="C20" s="33"/>
      <c r="D20" s="65">
        <v>4000000</v>
      </c>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79" t="s">
        <v>247</v>
      </c>
      <c r="C22" s="79"/>
      <c r="D22" s="79"/>
      <c r="E22" s="79"/>
      <c r="F22" s="79"/>
      <c r="G22" s="79"/>
      <c r="H22" s="79"/>
      <c r="I22" s="38"/>
      <c r="J22" s="31"/>
      <c r="K22" s="31"/>
      <c r="L22" s="31"/>
      <c r="M22" s="31"/>
    </row>
    <row r="23" spans="1:13" ht="15.95" customHeight="1" thickBot="1" x14ac:dyDescent="0.3">
      <c r="A23" s="9">
        <f>INDEX('Point Grid'!$C$8:$I$36,MATCH($A$1,'Point Grid'!$A$8:$A$36,0),MATCH(A22,'Point Grid'!$C$7:$I$7,0))</f>
        <v>1</v>
      </c>
      <c r="B23" s="79"/>
      <c r="C23" s="79"/>
      <c r="D23" s="79"/>
      <c r="E23" s="79"/>
      <c r="F23" s="79"/>
      <c r="G23" s="79"/>
      <c r="H23" s="79"/>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79" t="s">
        <v>248</v>
      </c>
      <c r="C26" s="79"/>
      <c r="D26" s="79"/>
      <c r="E26" s="79"/>
      <c r="F26" s="79"/>
      <c r="G26" s="79"/>
      <c r="H26" s="79"/>
      <c r="I26" s="38"/>
      <c r="J26" s="31"/>
      <c r="K26" s="31"/>
      <c r="L26" s="31"/>
      <c r="M26" s="31"/>
    </row>
    <row r="27" spans="1:13" ht="15.95" customHeight="1" thickBot="1" x14ac:dyDescent="0.3">
      <c r="A27" s="9">
        <f>INDEX('Point Grid'!$C$8:$I$36,MATCH($A$1,'Point Grid'!$A$8:$A$36,0),MATCH(A26,'Point Grid'!$C$7:$I$7,0))</f>
        <v>1</v>
      </c>
      <c r="B27" s="79"/>
      <c r="C27" s="79"/>
      <c r="D27" s="79"/>
      <c r="E27" s="79"/>
      <c r="F27" s="79"/>
      <c r="G27" s="79"/>
      <c r="H27" s="79"/>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x14ac:dyDescent="0.25">
      <c r="A29" s="29"/>
      <c r="B29" s="37"/>
      <c r="C29" s="37"/>
      <c r="D29" s="37"/>
      <c r="E29" s="37"/>
      <c r="F29" s="37"/>
      <c r="G29" s="37"/>
      <c r="H29" s="37"/>
      <c r="I29" s="38"/>
      <c r="J29" s="31"/>
      <c r="K29" s="31"/>
      <c r="L29" s="31"/>
      <c r="M29" s="31"/>
    </row>
    <row r="30" spans="1:13" ht="15.95" customHeight="1" x14ac:dyDescent="0.25">
      <c r="A30" s="26" t="s">
        <v>4</v>
      </c>
      <c r="B30" s="79" t="s">
        <v>249</v>
      </c>
      <c r="C30" s="79"/>
      <c r="D30" s="79"/>
      <c r="E30" s="79"/>
      <c r="F30" s="79"/>
      <c r="G30" s="79"/>
      <c r="H30" s="79"/>
      <c r="I30" s="38"/>
      <c r="J30" s="31"/>
      <c r="K30" s="31"/>
      <c r="L30" s="31"/>
      <c r="M30" s="31"/>
    </row>
    <row r="31" spans="1:13" ht="15.95" customHeight="1" thickBot="1" x14ac:dyDescent="0.3">
      <c r="A31" s="9">
        <f>INDEX('Point Grid'!$C$8:$I$36,MATCH($A$1,'Point Grid'!$A$8:$A$36,0),MATCH(A30,'Point Grid'!$C$7:$I$7,0))</f>
        <v>0.25</v>
      </c>
      <c r="B31" s="79"/>
      <c r="C31" s="79"/>
      <c r="D31" s="79"/>
      <c r="E31" s="79"/>
      <c r="F31" s="79"/>
      <c r="G31" s="79"/>
      <c r="H31" s="79"/>
      <c r="I31" s="38"/>
      <c r="J31" s="31"/>
      <c r="K31" s="31"/>
      <c r="L31" s="31"/>
      <c r="M31" s="31"/>
    </row>
    <row r="32" spans="1:13" ht="15.95" customHeight="1" thickBot="1" x14ac:dyDescent="0.3">
      <c r="A32" s="5"/>
      <c r="B32" s="37"/>
      <c r="C32" s="37"/>
      <c r="D32" s="37"/>
      <c r="E32" s="37"/>
      <c r="F32" s="37"/>
      <c r="G32" s="37"/>
      <c r="H32" s="37"/>
      <c r="I32" s="38"/>
      <c r="J32" s="31"/>
      <c r="K32" s="31"/>
      <c r="L32" s="31"/>
      <c r="M32" s="31"/>
    </row>
    <row r="33" spans="1:13" ht="15.95" customHeight="1" x14ac:dyDescent="0.25">
      <c r="A33" s="29"/>
      <c r="B33" s="37"/>
      <c r="C33" s="37"/>
      <c r="D33" s="37"/>
      <c r="E33" s="37"/>
      <c r="F33" s="37"/>
      <c r="G33" s="37"/>
      <c r="H33" s="37"/>
      <c r="I33" s="38"/>
      <c r="J33" s="31"/>
      <c r="K33" s="31"/>
      <c r="L33" s="31"/>
      <c r="M33" s="31"/>
    </row>
    <row r="34" spans="1:13" ht="15.95" customHeight="1" x14ac:dyDescent="0.25">
      <c r="A34" s="26" t="s">
        <v>5</v>
      </c>
      <c r="B34" s="79" t="s">
        <v>250</v>
      </c>
      <c r="C34" s="79"/>
      <c r="D34" s="79"/>
      <c r="E34" s="79"/>
      <c r="F34" s="79"/>
      <c r="G34" s="79"/>
      <c r="H34" s="79"/>
      <c r="I34" s="38"/>
      <c r="J34" s="31"/>
      <c r="K34" s="31"/>
      <c r="L34" s="31"/>
      <c r="M34" s="31"/>
    </row>
    <row r="35" spans="1:13" ht="15.95" customHeight="1" thickBot="1" x14ac:dyDescent="0.3">
      <c r="A35" s="9">
        <f>INDEX('Point Grid'!$C$8:$I$36,MATCH($A$1,'Point Grid'!$A$8:$A$36,0),MATCH(A34,'Point Grid'!$C$7:$I$7,0))</f>
        <v>1</v>
      </c>
      <c r="B35" s="79"/>
      <c r="C35" s="79"/>
      <c r="D35" s="79"/>
      <c r="E35" s="79"/>
      <c r="F35" s="79"/>
      <c r="G35" s="79"/>
      <c r="H35" s="79"/>
      <c r="I35" s="38"/>
      <c r="J35" s="31"/>
      <c r="K35" s="31"/>
      <c r="L35" s="31"/>
      <c r="M35" s="31"/>
    </row>
    <row r="36" spans="1:13" ht="15.95" customHeight="1" thickBot="1" x14ac:dyDescent="0.3">
      <c r="A36" s="5"/>
      <c r="B36" s="37"/>
      <c r="C36" s="37"/>
      <c r="D36" s="37"/>
      <c r="E36" s="37"/>
      <c r="F36" s="37"/>
      <c r="G36" s="37"/>
      <c r="H36" s="37"/>
      <c r="I36" s="38"/>
      <c r="J36" s="31"/>
      <c r="K36" s="31"/>
      <c r="L36" s="31"/>
      <c r="M36" s="31"/>
    </row>
    <row r="37" spans="1:13" ht="15.95" customHeight="1" thickBot="1" x14ac:dyDescent="0.3">
      <c r="A37" s="30"/>
      <c r="B37" s="39"/>
      <c r="C37" s="39"/>
      <c r="D37" s="39"/>
      <c r="E37" s="39"/>
      <c r="F37" s="39"/>
      <c r="G37" s="39"/>
      <c r="H37" s="39"/>
      <c r="I37" s="40"/>
      <c r="J37" s="31"/>
      <c r="K37" s="31"/>
      <c r="L37" s="31"/>
      <c r="M37" s="31"/>
    </row>
    <row r="38" spans="1:13" x14ac:dyDescent="0.25">
      <c r="B38" s="31"/>
      <c r="C38" s="31"/>
      <c r="D38" s="31"/>
      <c r="E38" s="31"/>
      <c r="F38" s="31"/>
      <c r="G38" s="31"/>
      <c r="H38" s="31"/>
      <c r="I38" s="31"/>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sheetData>
  <mergeCells count="8">
    <mergeCell ref="B26:H27"/>
    <mergeCell ref="B30:H31"/>
    <mergeCell ref="B34:H35"/>
    <mergeCell ref="H1:I1"/>
    <mergeCell ref="B22:H23"/>
    <mergeCell ref="B3:H4"/>
    <mergeCell ref="B5:H6"/>
    <mergeCell ref="B14:H15"/>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5.5703125" style="24" customWidth="1"/>
    <col min="9" max="9" width="11.42578125" style="24" customWidth="1"/>
    <col min="10" max="16384" width="9.140625" style="24"/>
  </cols>
  <sheetData>
    <row r="1" spans="1:13" ht="15.95" customHeight="1" x14ac:dyDescent="0.25">
      <c r="A1" s="7">
        <v>22</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2.75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251</v>
      </c>
      <c r="C6" s="79"/>
      <c r="D6" s="79"/>
      <c r="E6" s="79"/>
      <c r="F6" s="79"/>
      <c r="G6" s="79"/>
      <c r="H6" s="79"/>
      <c r="I6" s="38"/>
      <c r="J6" s="31"/>
      <c r="K6" s="31"/>
      <c r="L6" s="31"/>
      <c r="M6" s="31"/>
    </row>
    <row r="7" spans="1:13" ht="15.95" customHeight="1" thickBot="1" x14ac:dyDescent="0.3">
      <c r="A7" s="9">
        <f>INDEX('Point Grid'!$C$8:$I$36,MATCH($A$1,'Point Grid'!$A$8:$A$36,0),MATCH(A6,'Point Grid'!$C$7:$I$7,0))</f>
        <v>1</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252</v>
      </c>
      <c r="C10" s="79"/>
      <c r="D10" s="79"/>
      <c r="E10" s="79"/>
      <c r="F10" s="79"/>
      <c r="G10" s="79"/>
      <c r="H10" s="79"/>
      <c r="I10" s="38"/>
      <c r="J10" s="31"/>
      <c r="K10" s="31"/>
      <c r="L10" s="31"/>
      <c r="M10" s="31"/>
    </row>
    <row r="11" spans="1:13" ht="15.95" customHeight="1" thickBot="1" x14ac:dyDescent="0.3">
      <c r="A11" s="9">
        <f>INDEX('Point Grid'!$C$8:$I$36,MATCH($A$1,'Point Grid'!$A$8:$A$36,0),MATCH(A10,'Point Grid'!$C$7:$I$7,0))</f>
        <v>1</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253</v>
      </c>
      <c r="C14" s="79"/>
      <c r="D14" s="79"/>
      <c r="E14" s="79"/>
      <c r="F14" s="79"/>
      <c r="G14" s="79"/>
      <c r="H14" s="79"/>
      <c r="I14" s="38"/>
      <c r="J14" s="31"/>
      <c r="K14" s="31"/>
      <c r="L14" s="31"/>
      <c r="M14" s="31"/>
    </row>
    <row r="15" spans="1:13" ht="15.95" customHeight="1" thickBot="1" x14ac:dyDescent="0.3">
      <c r="A15" s="9">
        <f>INDEX('Point Grid'!$C$8:$I$36,MATCH($A$1,'Point Grid'!$A$8:$A$36,0),MATCH(A14,'Point Grid'!$C$7:$I$7,0))</f>
        <v>0.75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H1:I1"/>
    <mergeCell ref="B6:H7"/>
    <mergeCell ref="B14:H15"/>
    <mergeCell ref="B10:H1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3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23</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3.75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254</v>
      </c>
      <c r="C6" s="79"/>
      <c r="D6" s="79"/>
      <c r="E6" s="79"/>
      <c r="F6" s="79"/>
      <c r="G6" s="79"/>
      <c r="H6" s="79"/>
      <c r="I6" s="38"/>
      <c r="J6" s="31"/>
      <c r="K6" s="31"/>
      <c r="L6" s="31"/>
      <c r="M6" s="31"/>
    </row>
    <row r="7" spans="1:13" ht="15.95" customHeight="1" thickBot="1" x14ac:dyDescent="0.3">
      <c r="A7" s="9">
        <f>INDEX('Point Grid'!$C$8:$I$36,MATCH($A$1,'Point Grid'!$A$8:$A$36,0),MATCH(A6,'Point Grid'!$C$7:$I$7,0))</f>
        <v>2.25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255</v>
      </c>
      <c r="C10" s="79"/>
      <c r="D10" s="79"/>
      <c r="E10" s="79"/>
      <c r="F10" s="79"/>
      <c r="G10" s="79"/>
      <c r="H10" s="79"/>
      <c r="I10" s="38"/>
      <c r="J10" s="31"/>
      <c r="K10" s="31"/>
      <c r="L10" s="31"/>
      <c r="M10" s="31"/>
    </row>
    <row r="11" spans="1:13" ht="15.95" customHeight="1" thickBot="1" x14ac:dyDescent="0.3">
      <c r="A11" s="9">
        <f>INDEX('Point Grid'!$C$8:$I$36,MATCH($A$1,'Point Grid'!$A$8:$A$36,0),MATCH(A10,'Point Grid'!$C$7:$I$7,0))</f>
        <v>0.5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256</v>
      </c>
      <c r="C14" s="79"/>
      <c r="D14" s="79"/>
      <c r="E14" s="79"/>
      <c r="F14" s="79"/>
      <c r="G14" s="79"/>
      <c r="H14" s="79"/>
      <c r="I14" s="38"/>
      <c r="J14" s="31"/>
      <c r="K14" s="31"/>
      <c r="L14" s="31"/>
      <c r="M14" s="31"/>
    </row>
    <row r="15" spans="1:13" ht="15.95" customHeight="1" thickBot="1" x14ac:dyDescent="0.3">
      <c r="A15" s="9">
        <f>INDEX('Point Grid'!$C$8:$I$36,MATCH($A$1,'Point Grid'!$A$8:$A$36,0),MATCH(A14,'Point Grid'!$C$7:$I$7,0))</f>
        <v>1</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thickBot="1" x14ac:dyDescent="0.3">
      <c r="A17" s="30"/>
      <c r="B17" s="39"/>
      <c r="C17" s="39"/>
      <c r="D17" s="39"/>
      <c r="E17" s="39"/>
      <c r="F17" s="39"/>
      <c r="G17" s="39"/>
      <c r="H17" s="39"/>
      <c r="I17" s="40"/>
      <c r="J17" s="31"/>
      <c r="K17" s="31"/>
      <c r="L17" s="31"/>
      <c r="M17" s="31"/>
    </row>
    <row r="18" spans="1:13" x14ac:dyDescent="0.25">
      <c r="B18" s="31"/>
      <c r="C18" s="31"/>
      <c r="D18" s="31"/>
      <c r="E18" s="31"/>
      <c r="F18" s="31"/>
      <c r="G18" s="31"/>
      <c r="H18" s="31"/>
      <c r="I18" s="31"/>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sheetData>
  <mergeCells count="4">
    <mergeCell ref="B14:H15"/>
    <mergeCell ref="H1:I1"/>
    <mergeCell ref="B6:H7"/>
    <mergeCell ref="B10:H1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34"/>
  <sheetViews>
    <sheetView zoomScaleNormal="100" workbookViewId="0"/>
  </sheetViews>
  <sheetFormatPr defaultColWidth="9.140625" defaultRowHeight="15" x14ac:dyDescent="0.25"/>
  <cols>
    <col min="1" max="1" width="9.140625" style="24"/>
    <col min="2" max="2" width="35.85546875" style="24" customWidth="1"/>
    <col min="3" max="5" width="11.7109375" style="24" customWidth="1"/>
    <col min="6" max="9" width="11.42578125" style="24" customWidth="1"/>
    <col min="10" max="16384" width="9.140625" style="24"/>
  </cols>
  <sheetData>
    <row r="1" spans="1:13" ht="15.95" customHeight="1" x14ac:dyDescent="0.25">
      <c r="A1" s="7">
        <v>24</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257</v>
      </c>
      <c r="C3" s="79"/>
      <c r="D3" s="79"/>
      <c r="E3" s="79"/>
      <c r="F3" s="79"/>
      <c r="G3" s="79"/>
      <c r="H3" s="79"/>
      <c r="I3" s="36"/>
      <c r="J3" s="31"/>
      <c r="K3" s="31"/>
      <c r="L3" s="31"/>
      <c r="M3" s="31"/>
    </row>
    <row r="4" spans="1:13" ht="15.95" customHeight="1" x14ac:dyDescent="0.25">
      <c r="A4" s="9">
        <f>INDEX('Point Grid'!B:B,MATCH('24'!A1,'Point Grid'!A:A,0))</f>
        <v>5.25</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50"/>
      <c r="C7" s="50">
        <v>2012</v>
      </c>
      <c r="D7" s="50">
        <v>2011</v>
      </c>
      <c r="E7" s="50">
        <v>2010</v>
      </c>
      <c r="F7" s="33"/>
      <c r="G7" s="33"/>
      <c r="H7" s="33"/>
      <c r="I7" s="36"/>
      <c r="J7" s="31"/>
      <c r="K7" s="31"/>
      <c r="L7" s="31"/>
      <c r="M7" s="31"/>
    </row>
    <row r="8" spans="1:13" ht="48" customHeight="1" x14ac:dyDescent="0.25">
      <c r="A8" s="9"/>
      <c r="B8" s="52" t="s">
        <v>259</v>
      </c>
      <c r="C8" s="66">
        <v>350</v>
      </c>
      <c r="D8" s="66">
        <v>200</v>
      </c>
      <c r="E8" s="66">
        <v>100</v>
      </c>
      <c r="F8" s="33"/>
      <c r="G8" s="33"/>
      <c r="H8" s="33"/>
      <c r="I8" s="36"/>
      <c r="J8" s="31"/>
      <c r="K8" s="31"/>
      <c r="L8" s="31"/>
      <c r="M8" s="31"/>
    </row>
    <row r="9" spans="1:13" ht="48" customHeight="1" x14ac:dyDescent="0.25">
      <c r="A9" s="9"/>
      <c r="B9" s="52" t="s">
        <v>258</v>
      </c>
      <c r="C9" s="66">
        <v>55</v>
      </c>
      <c r="D9" s="66">
        <v>49</v>
      </c>
      <c r="E9" s="66">
        <v>50</v>
      </c>
      <c r="F9" s="33"/>
      <c r="G9" s="33"/>
      <c r="H9" s="33"/>
      <c r="I9" s="36"/>
      <c r="J9" s="31"/>
      <c r="K9" s="31"/>
      <c r="L9" s="31"/>
      <c r="M9" s="31"/>
    </row>
    <row r="10" spans="1:13" ht="48" customHeight="1" x14ac:dyDescent="0.25">
      <c r="A10" s="9"/>
      <c r="B10" s="52" t="s">
        <v>260</v>
      </c>
      <c r="C10" s="66">
        <v>6</v>
      </c>
      <c r="D10" s="66">
        <v>-1</v>
      </c>
      <c r="E10" s="73" t="s">
        <v>301</v>
      </c>
      <c r="F10" s="33"/>
      <c r="G10" s="33"/>
      <c r="H10" s="33"/>
      <c r="I10" s="36"/>
      <c r="J10" s="31"/>
      <c r="K10" s="31"/>
      <c r="L10" s="31"/>
      <c r="M10" s="31"/>
    </row>
    <row r="11" spans="1:13" ht="48" customHeight="1" x14ac:dyDescent="0.25">
      <c r="A11" s="9"/>
      <c r="B11" s="52" t="s">
        <v>261</v>
      </c>
      <c r="C11" s="66">
        <v>5</v>
      </c>
      <c r="D11" s="73" t="s">
        <v>301</v>
      </c>
      <c r="E11" s="73" t="s">
        <v>301</v>
      </c>
      <c r="F11" s="33"/>
      <c r="G11" s="33"/>
      <c r="H11" s="33"/>
      <c r="I11" s="36"/>
      <c r="J11" s="31"/>
      <c r="K11" s="31"/>
      <c r="L11" s="31"/>
      <c r="M11" s="31"/>
    </row>
    <row r="12" spans="1:13" ht="15.95" customHeight="1" x14ac:dyDescent="0.25">
      <c r="A12" s="9"/>
      <c r="B12" s="52" t="s">
        <v>85</v>
      </c>
      <c r="C12" s="66">
        <v>35</v>
      </c>
      <c r="D12" s="66">
        <v>29</v>
      </c>
      <c r="E12" s="66">
        <v>28</v>
      </c>
      <c r="F12" s="33"/>
      <c r="G12" s="33"/>
      <c r="H12" s="33"/>
      <c r="I12" s="36"/>
      <c r="J12" s="31"/>
      <c r="K12" s="31"/>
      <c r="L12" s="31"/>
      <c r="M12" s="31"/>
    </row>
    <row r="13" spans="1:13" ht="15.95" customHeight="1" x14ac:dyDescent="0.25">
      <c r="A13" s="9"/>
      <c r="B13" s="52" t="s">
        <v>84</v>
      </c>
      <c r="C13" s="66">
        <v>90</v>
      </c>
      <c r="D13" s="66">
        <v>85</v>
      </c>
      <c r="E13" s="66">
        <v>80</v>
      </c>
      <c r="F13" s="33"/>
      <c r="G13" s="33"/>
      <c r="H13" s="33"/>
      <c r="I13" s="36"/>
      <c r="J13" s="31"/>
      <c r="K13" s="31"/>
      <c r="L13" s="31"/>
      <c r="M13" s="31"/>
    </row>
    <row r="14" spans="1:13" ht="15.95" customHeight="1" x14ac:dyDescent="0.25">
      <c r="A14" s="9"/>
      <c r="B14" s="52" t="s">
        <v>262</v>
      </c>
      <c r="C14" s="66">
        <v>15</v>
      </c>
      <c r="D14" s="73" t="s">
        <v>301</v>
      </c>
      <c r="E14" s="73" t="s">
        <v>301</v>
      </c>
      <c r="F14" s="33"/>
      <c r="G14" s="33"/>
      <c r="H14" s="33"/>
      <c r="I14" s="36"/>
      <c r="J14" s="31"/>
      <c r="K14" s="31"/>
      <c r="L14" s="31"/>
      <c r="M14" s="31"/>
    </row>
    <row r="15" spans="1:13" ht="48" customHeight="1" x14ac:dyDescent="0.25">
      <c r="A15" s="9"/>
      <c r="B15" s="52" t="s">
        <v>263</v>
      </c>
      <c r="C15" s="66">
        <v>47</v>
      </c>
      <c r="D15" s="73" t="s">
        <v>301</v>
      </c>
      <c r="E15" s="73" t="s">
        <v>301</v>
      </c>
      <c r="F15" s="33"/>
      <c r="G15" s="33"/>
      <c r="H15" s="33"/>
      <c r="I15" s="36"/>
      <c r="J15" s="31"/>
      <c r="K15" s="31"/>
      <c r="L15" s="31"/>
      <c r="M15" s="31"/>
    </row>
    <row r="16" spans="1:13" ht="48" customHeight="1" x14ac:dyDescent="0.25">
      <c r="A16" s="9"/>
      <c r="B16" s="52" t="s">
        <v>264</v>
      </c>
      <c r="C16" s="66">
        <v>63</v>
      </c>
      <c r="D16" s="73" t="s">
        <v>301</v>
      </c>
      <c r="E16" s="73" t="s">
        <v>301</v>
      </c>
      <c r="F16" s="33"/>
      <c r="G16" s="33"/>
      <c r="H16" s="33"/>
      <c r="I16" s="36"/>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2</v>
      </c>
      <c r="B18" s="79"/>
      <c r="C18" s="79"/>
      <c r="D18" s="79"/>
      <c r="E18" s="79"/>
      <c r="F18" s="79"/>
      <c r="G18" s="79"/>
      <c r="H18" s="79"/>
      <c r="I18" s="38"/>
      <c r="J18" s="31"/>
      <c r="K18" s="31"/>
      <c r="L18" s="31"/>
      <c r="M18" s="31"/>
    </row>
    <row r="19" spans="1:13" ht="15.95" customHeight="1" thickBot="1" x14ac:dyDescent="0.3">
      <c r="A19" s="9">
        <f>INDEX('Point Grid'!$C$8:$I$36,MATCH($A$1,'Point Grid'!$A$8:$A$36,0),MATCH(A18,'Point Grid'!$C$7:$I$7,0))</f>
        <v>5.25</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3">
    <mergeCell ref="H1:I1"/>
    <mergeCell ref="B18:H19"/>
    <mergeCell ref="B3:H5"/>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defaultColWidth="9.140625" defaultRowHeight="15" x14ac:dyDescent="0.25"/>
  <cols>
    <col min="1" max="1" width="9.140625" style="24"/>
    <col min="2" max="2" width="16.85546875" style="24" customWidth="1"/>
    <col min="3" max="7" width="17.7109375" style="24" customWidth="1"/>
    <col min="8" max="8" width="22.85546875" style="24" customWidth="1"/>
    <col min="9" max="9" width="11.42578125" style="24" customWidth="1"/>
    <col min="10" max="16384" width="9.140625" style="24"/>
  </cols>
  <sheetData>
    <row r="1" spans="1:13" ht="15.95" customHeight="1" x14ac:dyDescent="0.25">
      <c r="A1" s="7">
        <v>25</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265</v>
      </c>
      <c r="C3" s="79"/>
      <c r="D3" s="79"/>
      <c r="E3" s="79"/>
      <c r="F3" s="79"/>
      <c r="G3" s="79"/>
      <c r="H3" s="79"/>
      <c r="I3" s="36"/>
      <c r="J3" s="31"/>
      <c r="K3" s="31"/>
      <c r="L3" s="31"/>
      <c r="M3" s="31"/>
    </row>
    <row r="4" spans="1:13" ht="15.95" customHeight="1" x14ac:dyDescent="0.25">
      <c r="A4" s="9">
        <f>INDEX('Point Grid'!B:B,MATCH('25'!A1,'Point Grid'!A:A,0))</f>
        <v>2.25</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9"/>
      <c r="B6" s="79"/>
      <c r="C6" s="79"/>
      <c r="D6" s="79"/>
      <c r="E6" s="79"/>
      <c r="F6" s="79"/>
      <c r="G6" s="79"/>
      <c r="H6" s="79"/>
      <c r="I6" s="36"/>
      <c r="J6" s="31"/>
      <c r="K6" s="31"/>
      <c r="L6" s="31"/>
      <c r="M6" s="31"/>
    </row>
    <row r="7" spans="1:13" ht="15.95" customHeight="1" x14ac:dyDescent="0.25">
      <c r="A7" s="9"/>
      <c r="B7" s="79"/>
      <c r="C7" s="79"/>
      <c r="D7" s="79"/>
      <c r="E7" s="79"/>
      <c r="F7" s="79"/>
      <c r="G7" s="79"/>
      <c r="H7" s="79"/>
      <c r="I7" s="36"/>
      <c r="J7" s="31"/>
      <c r="K7" s="31"/>
      <c r="L7" s="31"/>
      <c r="M7" s="31"/>
    </row>
    <row r="8" spans="1:13" ht="15.95" customHeight="1" x14ac:dyDescent="0.25">
      <c r="A8" s="9"/>
      <c r="B8" s="79"/>
      <c r="C8" s="79"/>
      <c r="D8" s="79"/>
      <c r="E8" s="79"/>
      <c r="F8" s="79"/>
      <c r="G8" s="79"/>
      <c r="H8" s="79"/>
      <c r="I8" s="36"/>
      <c r="J8" s="31"/>
      <c r="K8" s="31"/>
      <c r="L8" s="31"/>
      <c r="M8" s="31"/>
    </row>
    <row r="9" spans="1:13" ht="15.95" customHeight="1" x14ac:dyDescent="0.25">
      <c r="A9" s="9"/>
      <c r="B9" s="79"/>
      <c r="C9" s="79"/>
      <c r="D9" s="79"/>
      <c r="E9" s="79"/>
      <c r="F9" s="79"/>
      <c r="G9" s="79"/>
      <c r="H9" s="79"/>
      <c r="I9" s="36"/>
      <c r="J9" s="31"/>
      <c r="K9" s="31"/>
      <c r="L9" s="31"/>
      <c r="M9" s="31"/>
    </row>
    <row r="10" spans="1:13" ht="15.95" customHeight="1" x14ac:dyDescent="0.25">
      <c r="A10" s="9"/>
      <c r="B10" s="79"/>
      <c r="C10" s="79"/>
      <c r="D10" s="79"/>
      <c r="E10" s="79"/>
      <c r="F10" s="79"/>
      <c r="G10" s="79"/>
      <c r="H10" s="79"/>
      <c r="I10" s="36"/>
      <c r="J10" s="31"/>
      <c r="K10" s="31"/>
      <c r="L10" s="31"/>
      <c r="M10" s="31"/>
    </row>
    <row r="11" spans="1:13" ht="15.95" customHeight="1" x14ac:dyDescent="0.25">
      <c r="A11" s="9"/>
      <c r="B11" s="79"/>
      <c r="C11" s="79"/>
      <c r="D11" s="79"/>
      <c r="E11" s="79"/>
      <c r="F11" s="79"/>
      <c r="G11" s="79"/>
      <c r="H11" s="79"/>
      <c r="I11" s="36"/>
      <c r="J11" s="31"/>
      <c r="K11" s="31"/>
      <c r="L11" s="31"/>
      <c r="M11" s="31"/>
    </row>
    <row r="12" spans="1:13" ht="15.95" customHeight="1" x14ac:dyDescent="0.25">
      <c r="A12" s="9"/>
      <c r="B12" s="69"/>
      <c r="C12" s="69"/>
      <c r="D12" s="69"/>
      <c r="E12" s="69"/>
      <c r="F12" s="69"/>
      <c r="G12" s="69"/>
      <c r="H12" s="69"/>
      <c r="I12" s="36"/>
      <c r="J12" s="31"/>
      <c r="K12" s="31"/>
      <c r="L12" s="31"/>
      <c r="M12" s="31"/>
    </row>
    <row r="13" spans="1:13" ht="15.95" customHeight="1" x14ac:dyDescent="0.25">
      <c r="A13" s="26" t="s">
        <v>2</v>
      </c>
      <c r="B13" s="79" t="s">
        <v>266</v>
      </c>
      <c r="C13" s="79"/>
      <c r="D13" s="79"/>
      <c r="E13" s="79"/>
      <c r="F13" s="79"/>
      <c r="G13" s="79"/>
      <c r="H13" s="79"/>
      <c r="I13" s="38"/>
      <c r="J13" s="31"/>
      <c r="K13" s="31"/>
      <c r="L13" s="31"/>
      <c r="M13" s="31"/>
    </row>
    <row r="14" spans="1:13" ht="15.95" customHeight="1" thickBot="1" x14ac:dyDescent="0.3">
      <c r="A14" s="9">
        <f>INDEX('Point Grid'!$C$8:$I$36,MATCH($A$1,'Point Grid'!$A$8:$A$36,0),MATCH(A13,'Point Grid'!$C$7:$I$7,0))</f>
        <v>0.25</v>
      </c>
      <c r="B14" s="79"/>
      <c r="C14" s="79"/>
      <c r="D14" s="79"/>
      <c r="E14" s="79"/>
      <c r="F14" s="79"/>
      <c r="G14" s="79"/>
      <c r="H14" s="79"/>
      <c r="I14" s="38"/>
      <c r="J14" s="31"/>
      <c r="K14" s="31"/>
      <c r="L14" s="31"/>
      <c r="M14" s="31"/>
    </row>
    <row r="15" spans="1:13" ht="15.95" customHeight="1" thickBot="1" x14ac:dyDescent="0.3">
      <c r="A15" s="5"/>
      <c r="B15" s="37"/>
      <c r="C15" s="37"/>
      <c r="D15" s="37"/>
      <c r="E15" s="37"/>
      <c r="F15" s="37"/>
      <c r="G15" s="37"/>
      <c r="H15" s="37"/>
      <c r="I15" s="38"/>
      <c r="J15" s="31"/>
      <c r="K15" s="31"/>
      <c r="L15" s="31"/>
      <c r="M15" s="31"/>
    </row>
    <row r="16" spans="1:13" ht="15.95" customHeight="1" x14ac:dyDescent="0.25">
      <c r="A16" s="29"/>
      <c r="B16" s="37"/>
      <c r="C16" s="37"/>
      <c r="D16" s="37"/>
      <c r="E16" s="37"/>
      <c r="F16" s="37"/>
      <c r="G16" s="37"/>
      <c r="H16" s="37"/>
      <c r="I16" s="38"/>
      <c r="J16" s="31"/>
      <c r="K16" s="31"/>
      <c r="L16" s="31"/>
      <c r="M16" s="31"/>
    </row>
    <row r="17" spans="1:13" ht="15.95" customHeight="1" x14ac:dyDescent="0.25">
      <c r="A17" s="26" t="s">
        <v>3</v>
      </c>
      <c r="B17" s="79" t="s">
        <v>267</v>
      </c>
      <c r="C17" s="79"/>
      <c r="D17" s="79"/>
      <c r="E17" s="79"/>
      <c r="F17" s="79"/>
      <c r="G17" s="79"/>
      <c r="H17" s="79"/>
      <c r="I17" s="38"/>
      <c r="J17" s="31"/>
      <c r="K17" s="31"/>
      <c r="L17" s="31"/>
      <c r="M17" s="31"/>
    </row>
    <row r="18" spans="1:13" ht="15.95" customHeight="1" thickBot="1" x14ac:dyDescent="0.3">
      <c r="A18" s="9">
        <f>INDEX('Point Grid'!$C$8:$I$36,MATCH($A$1,'Point Grid'!$A$8:$A$36,0),MATCH(A17,'Point Grid'!$C$7:$I$7,0))</f>
        <v>2</v>
      </c>
      <c r="B18" s="79"/>
      <c r="C18" s="79"/>
      <c r="D18" s="79"/>
      <c r="E18" s="79"/>
      <c r="F18" s="79"/>
      <c r="G18" s="79"/>
      <c r="H18" s="79"/>
      <c r="I18" s="38"/>
      <c r="J18" s="31"/>
      <c r="K18" s="31"/>
      <c r="L18" s="31"/>
      <c r="M18" s="31"/>
    </row>
    <row r="19" spans="1:13" ht="15.95" customHeight="1" thickBot="1" x14ac:dyDescent="0.3">
      <c r="A19" s="5"/>
      <c r="B19" s="37"/>
      <c r="C19" s="37"/>
      <c r="D19" s="37"/>
      <c r="E19" s="37"/>
      <c r="F19" s="37"/>
      <c r="G19" s="37"/>
      <c r="H19" s="37"/>
      <c r="I19" s="38"/>
      <c r="J19" s="31"/>
      <c r="K19" s="31"/>
      <c r="L19" s="31"/>
      <c r="M19" s="31"/>
    </row>
    <row r="20" spans="1:13" ht="15.95" customHeight="1" thickBot="1" x14ac:dyDescent="0.3">
      <c r="A20" s="30"/>
      <c r="B20" s="39"/>
      <c r="C20" s="39"/>
      <c r="D20" s="39"/>
      <c r="E20" s="39"/>
      <c r="F20" s="39"/>
      <c r="G20" s="39"/>
      <c r="H20" s="39"/>
      <c r="I20" s="40"/>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sheetData>
  <mergeCells count="4">
    <mergeCell ref="B13:H14"/>
    <mergeCell ref="B17:H18"/>
    <mergeCell ref="H1:I1"/>
    <mergeCell ref="B3:H1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110" zoomScaleNormal="110" workbookViewId="0"/>
  </sheetViews>
  <sheetFormatPr defaultColWidth="9.140625" defaultRowHeight="15" x14ac:dyDescent="0.25"/>
  <cols>
    <col min="1" max="1" width="9.140625" style="24"/>
    <col min="2" max="2" width="12.85546875" style="24" customWidth="1"/>
    <col min="3" max="11" width="11.42578125" style="24" customWidth="1"/>
    <col min="12" max="12" width="17.140625" style="24" customWidth="1"/>
    <col min="13" max="13" width="11.42578125" style="24" customWidth="1"/>
    <col min="14" max="16384" width="9.140625" style="24"/>
  </cols>
  <sheetData>
    <row r="1" spans="1:17" ht="15.95" customHeight="1" x14ac:dyDescent="0.25">
      <c r="A1" s="7">
        <v>26</v>
      </c>
      <c r="B1" s="27" t="s">
        <v>12</v>
      </c>
      <c r="C1" s="23"/>
      <c r="D1" s="23"/>
      <c r="E1" s="23"/>
      <c r="F1" s="23"/>
      <c r="G1" s="23"/>
      <c r="H1" s="23"/>
      <c r="I1" s="23"/>
      <c r="J1" s="23"/>
      <c r="K1" s="77" t="s">
        <v>29</v>
      </c>
      <c r="L1" s="77"/>
      <c r="M1" s="78"/>
    </row>
    <row r="2" spans="1:17" ht="15.95" customHeight="1" x14ac:dyDescent="0.25">
      <c r="A2" s="25"/>
      <c r="B2" s="34"/>
      <c r="C2" s="34"/>
      <c r="D2" s="34"/>
      <c r="E2" s="34"/>
      <c r="F2" s="34"/>
      <c r="G2" s="34"/>
      <c r="H2" s="34"/>
      <c r="I2" s="34"/>
      <c r="J2" s="34"/>
      <c r="K2" s="34"/>
      <c r="L2" s="34"/>
      <c r="M2" s="35"/>
    </row>
    <row r="3" spans="1:17" ht="15.95" customHeight="1" x14ac:dyDescent="0.25">
      <c r="A3" s="8" t="s">
        <v>13</v>
      </c>
      <c r="B3" s="33" t="s">
        <v>268</v>
      </c>
      <c r="C3" s="33"/>
      <c r="D3" s="33"/>
      <c r="E3" s="33"/>
      <c r="F3" s="33"/>
      <c r="G3" s="33"/>
      <c r="H3" s="33"/>
      <c r="I3" s="33"/>
      <c r="J3" s="33"/>
      <c r="K3" s="33"/>
      <c r="L3" s="33"/>
      <c r="M3" s="36"/>
      <c r="N3" s="31"/>
      <c r="O3" s="31"/>
      <c r="P3" s="31"/>
      <c r="Q3" s="31"/>
    </row>
    <row r="4" spans="1:17" ht="15.95" customHeight="1" x14ac:dyDescent="0.25">
      <c r="A4" s="9">
        <f>INDEX('Point Grid'!B:B,MATCH('26'!A1,'Point Grid'!A:A,0))</f>
        <v>3</v>
      </c>
      <c r="B4" s="33"/>
      <c r="C4" s="33"/>
      <c r="D4" s="33"/>
      <c r="E4" s="33"/>
      <c r="F4" s="33"/>
      <c r="G4" s="33"/>
      <c r="H4" s="33"/>
      <c r="I4" s="33"/>
      <c r="J4" s="33"/>
      <c r="K4" s="33"/>
      <c r="L4" s="33"/>
      <c r="M4" s="36"/>
      <c r="N4" s="31"/>
      <c r="O4" s="31"/>
      <c r="P4" s="31"/>
      <c r="Q4" s="31"/>
    </row>
    <row r="5" spans="1:17" ht="15.95" customHeight="1" x14ac:dyDescent="0.25">
      <c r="A5" s="9"/>
      <c r="B5" s="85"/>
      <c r="C5" s="44">
        <v>1</v>
      </c>
      <c r="D5" s="44">
        <v>2</v>
      </c>
      <c r="E5" s="44">
        <v>3</v>
      </c>
      <c r="F5" s="44">
        <v>4</v>
      </c>
      <c r="G5" s="44">
        <v>5</v>
      </c>
      <c r="H5" s="44">
        <v>6</v>
      </c>
      <c r="I5" s="44">
        <v>7</v>
      </c>
      <c r="J5" s="44">
        <v>8</v>
      </c>
      <c r="K5" s="44">
        <v>9</v>
      </c>
      <c r="L5" s="44">
        <v>10</v>
      </c>
      <c r="M5" s="36"/>
      <c r="N5" s="31"/>
      <c r="O5" s="31"/>
      <c r="P5" s="31"/>
      <c r="Q5" s="31"/>
    </row>
    <row r="6" spans="1:17" ht="15.95" customHeight="1" x14ac:dyDescent="0.25">
      <c r="A6" s="9"/>
      <c r="B6" s="85"/>
      <c r="C6" s="89" t="s">
        <v>159</v>
      </c>
      <c r="D6" s="89"/>
      <c r="E6" s="89"/>
      <c r="F6" s="89" t="s">
        <v>276</v>
      </c>
      <c r="G6" s="89"/>
      <c r="H6" s="89"/>
      <c r="I6" s="89"/>
      <c r="J6" s="89"/>
      <c r="K6" s="89"/>
      <c r="L6" s="89"/>
      <c r="M6" s="36"/>
      <c r="N6" s="31"/>
      <c r="O6" s="31"/>
      <c r="P6" s="31"/>
      <c r="Q6" s="31"/>
    </row>
    <row r="7" spans="1:17" ht="32.1" customHeight="1" x14ac:dyDescent="0.25">
      <c r="A7" s="9"/>
      <c r="B7" s="85"/>
      <c r="C7" s="89" t="s">
        <v>269</v>
      </c>
      <c r="D7" s="89" t="s">
        <v>164</v>
      </c>
      <c r="E7" s="89" t="s">
        <v>271</v>
      </c>
      <c r="F7" s="89" t="s">
        <v>272</v>
      </c>
      <c r="G7" s="89"/>
      <c r="H7" s="89" t="s">
        <v>273</v>
      </c>
      <c r="I7" s="89"/>
      <c r="J7" s="89" t="s">
        <v>274</v>
      </c>
      <c r="K7" s="89"/>
      <c r="L7" s="89" t="s">
        <v>275</v>
      </c>
      <c r="M7" s="36"/>
      <c r="N7" s="31"/>
      <c r="O7" s="31"/>
      <c r="P7" s="31"/>
      <c r="Q7" s="31"/>
    </row>
    <row r="8" spans="1:17" ht="15.95" customHeight="1" x14ac:dyDescent="0.25">
      <c r="A8" s="9"/>
      <c r="B8" s="85"/>
      <c r="C8" s="89"/>
      <c r="D8" s="89"/>
      <c r="E8" s="89"/>
      <c r="F8" s="67" t="s">
        <v>269</v>
      </c>
      <c r="G8" s="67" t="s">
        <v>164</v>
      </c>
      <c r="H8" s="67" t="s">
        <v>269</v>
      </c>
      <c r="I8" s="67" t="s">
        <v>164</v>
      </c>
      <c r="J8" s="67" t="s">
        <v>269</v>
      </c>
      <c r="K8" s="67" t="s">
        <v>164</v>
      </c>
      <c r="L8" s="89"/>
      <c r="M8" s="36"/>
      <c r="N8" s="31"/>
      <c r="O8" s="31"/>
      <c r="P8" s="31"/>
      <c r="Q8" s="31"/>
    </row>
    <row r="9" spans="1:17" ht="15.95" customHeight="1" x14ac:dyDescent="0.25">
      <c r="A9" s="9"/>
      <c r="B9" s="47" t="s">
        <v>229</v>
      </c>
      <c r="C9" s="45" t="s">
        <v>230</v>
      </c>
      <c r="D9" s="45" t="s">
        <v>230</v>
      </c>
      <c r="E9" s="45" t="s">
        <v>230</v>
      </c>
      <c r="F9" s="45">
        <v>10</v>
      </c>
      <c r="G9" s="45">
        <v>5</v>
      </c>
      <c r="H9" s="45">
        <v>10</v>
      </c>
      <c r="I9" s="45">
        <v>5</v>
      </c>
      <c r="J9" s="45">
        <v>0</v>
      </c>
      <c r="K9" s="45">
        <v>0</v>
      </c>
      <c r="L9" s="45">
        <v>0</v>
      </c>
      <c r="M9" s="36"/>
      <c r="N9" s="31"/>
      <c r="O9" s="31"/>
      <c r="P9" s="31"/>
      <c r="Q9" s="31"/>
    </row>
    <row r="10" spans="1:17" ht="15.95" customHeight="1" x14ac:dyDescent="0.25">
      <c r="A10" s="9"/>
      <c r="B10" s="47">
        <v>2003</v>
      </c>
      <c r="C10" s="45">
        <v>600</v>
      </c>
      <c r="D10" s="45">
        <v>300</v>
      </c>
      <c r="E10" s="45">
        <v>300</v>
      </c>
      <c r="F10" s="45">
        <v>200</v>
      </c>
      <c r="G10" s="45">
        <v>100</v>
      </c>
      <c r="H10" s="45">
        <v>100</v>
      </c>
      <c r="I10" s="45">
        <v>50</v>
      </c>
      <c r="J10" s="45">
        <v>25</v>
      </c>
      <c r="K10" s="45">
        <v>0</v>
      </c>
      <c r="L10" s="45">
        <v>0</v>
      </c>
      <c r="M10" s="36"/>
      <c r="N10" s="31"/>
      <c r="O10" s="31"/>
      <c r="P10" s="31"/>
      <c r="Q10" s="31"/>
    </row>
    <row r="11" spans="1:17" ht="15.95" customHeight="1" x14ac:dyDescent="0.25">
      <c r="A11" s="9"/>
      <c r="B11" s="47">
        <v>2004</v>
      </c>
      <c r="C11" s="45">
        <v>800</v>
      </c>
      <c r="D11" s="45">
        <v>400</v>
      </c>
      <c r="E11" s="45">
        <v>400</v>
      </c>
      <c r="F11" s="45">
        <v>360</v>
      </c>
      <c r="G11" s="45">
        <v>180</v>
      </c>
      <c r="H11" s="45">
        <v>180</v>
      </c>
      <c r="I11" s="45">
        <v>90</v>
      </c>
      <c r="J11" s="45">
        <v>45</v>
      </c>
      <c r="K11" s="45">
        <v>0</v>
      </c>
      <c r="L11" s="45">
        <v>0</v>
      </c>
      <c r="M11" s="36"/>
      <c r="N11" s="31"/>
      <c r="O11" s="31"/>
      <c r="P11" s="31"/>
      <c r="Q11" s="31"/>
    </row>
    <row r="12" spans="1:17" ht="15.95" customHeight="1" x14ac:dyDescent="0.25">
      <c r="A12" s="9"/>
      <c r="B12" s="47">
        <v>2005</v>
      </c>
      <c r="C12" s="45">
        <v>1100</v>
      </c>
      <c r="D12" s="45">
        <v>500</v>
      </c>
      <c r="E12" s="45">
        <v>600</v>
      </c>
      <c r="F12" s="45">
        <v>400</v>
      </c>
      <c r="G12" s="45">
        <v>200</v>
      </c>
      <c r="H12" s="45">
        <v>200</v>
      </c>
      <c r="I12" s="45">
        <v>100</v>
      </c>
      <c r="J12" s="45">
        <v>50</v>
      </c>
      <c r="K12" s="45">
        <v>0</v>
      </c>
      <c r="L12" s="45">
        <v>0</v>
      </c>
      <c r="M12" s="36"/>
      <c r="N12" s="31"/>
      <c r="O12" s="31"/>
      <c r="P12" s="31"/>
      <c r="Q12" s="31"/>
    </row>
    <row r="13" spans="1:17" ht="15.95" customHeight="1" x14ac:dyDescent="0.25">
      <c r="A13" s="9"/>
      <c r="B13" s="47">
        <v>2006</v>
      </c>
      <c r="C13" s="45">
        <v>1600</v>
      </c>
      <c r="D13" s="45">
        <v>800</v>
      </c>
      <c r="E13" s="45">
        <v>800</v>
      </c>
      <c r="F13" s="45">
        <v>600</v>
      </c>
      <c r="G13" s="45">
        <v>300</v>
      </c>
      <c r="H13" s="45">
        <v>300</v>
      </c>
      <c r="I13" s="45">
        <v>150</v>
      </c>
      <c r="J13" s="45">
        <v>75</v>
      </c>
      <c r="K13" s="45">
        <v>0</v>
      </c>
      <c r="L13" s="45">
        <v>0</v>
      </c>
      <c r="M13" s="36"/>
      <c r="N13" s="31"/>
      <c r="O13" s="31"/>
      <c r="P13" s="31"/>
      <c r="Q13" s="31"/>
    </row>
    <row r="14" spans="1:17" ht="15.95" customHeight="1" x14ac:dyDescent="0.25">
      <c r="A14" s="9"/>
      <c r="B14" s="47">
        <v>2007</v>
      </c>
      <c r="C14" s="45">
        <v>2000</v>
      </c>
      <c r="D14" s="45">
        <v>1000</v>
      </c>
      <c r="E14" s="45">
        <v>1000</v>
      </c>
      <c r="F14" s="45">
        <v>600</v>
      </c>
      <c r="G14" s="45">
        <v>300</v>
      </c>
      <c r="H14" s="45">
        <v>300</v>
      </c>
      <c r="I14" s="45">
        <v>150</v>
      </c>
      <c r="J14" s="45">
        <v>75</v>
      </c>
      <c r="K14" s="45">
        <v>0</v>
      </c>
      <c r="L14" s="45">
        <v>0</v>
      </c>
      <c r="M14" s="36"/>
      <c r="N14" s="31"/>
      <c r="O14" s="31"/>
      <c r="P14" s="31"/>
      <c r="Q14" s="31"/>
    </row>
    <row r="15" spans="1:17" ht="15.95" customHeight="1" x14ac:dyDescent="0.25">
      <c r="A15" s="9"/>
      <c r="B15" s="47">
        <v>2008</v>
      </c>
      <c r="C15" s="45">
        <v>2200</v>
      </c>
      <c r="D15" s="45">
        <v>1100</v>
      </c>
      <c r="E15" s="45">
        <v>1100</v>
      </c>
      <c r="F15" s="45">
        <v>600</v>
      </c>
      <c r="G15" s="45">
        <v>300</v>
      </c>
      <c r="H15" s="45">
        <v>300</v>
      </c>
      <c r="I15" s="45">
        <v>150</v>
      </c>
      <c r="J15" s="45">
        <v>75</v>
      </c>
      <c r="K15" s="45">
        <v>0</v>
      </c>
      <c r="L15" s="45">
        <v>0</v>
      </c>
      <c r="M15" s="36"/>
      <c r="N15" s="31"/>
      <c r="O15" s="31"/>
      <c r="P15" s="31"/>
      <c r="Q15" s="31"/>
    </row>
    <row r="16" spans="1:17" ht="15.95" customHeight="1" x14ac:dyDescent="0.25">
      <c r="A16" s="9"/>
      <c r="B16" s="47">
        <v>2009</v>
      </c>
      <c r="C16" s="45">
        <v>2400</v>
      </c>
      <c r="D16" s="45">
        <v>1000</v>
      </c>
      <c r="E16" s="45">
        <v>1400</v>
      </c>
      <c r="F16" s="45">
        <v>500</v>
      </c>
      <c r="G16" s="45">
        <v>250</v>
      </c>
      <c r="H16" s="45">
        <v>250</v>
      </c>
      <c r="I16" s="45">
        <v>125</v>
      </c>
      <c r="J16" s="45">
        <v>63</v>
      </c>
      <c r="K16" s="45">
        <v>0</v>
      </c>
      <c r="L16" s="45">
        <v>0</v>
      </c>
      <c r="M16" s="36"/>
      <c r="N16" s="31"/>
      <c r="O16" s="31"/>
      <c r="P16" s="31"/>
      <c r="Q16" s="31"/>
    </row>
    <row r="17" spans="1:17" ht="15.95" customHeight="1" x14ac:dyDescent="0.25">
      <c r="A17" s="9"/>
      <c r="B17" s="47">
        <v>2010</v>
      </c>
      <c r="C17" s="45">
        <v>2800</v>
      </c>
      <c r="D17" s="45">
        <v>1400</v>
      </c>
      <c r="E17" s="45">
        <v>1400</v>
      </c>
      <c r="F17" s="45">
        <v>400</v>
      </c>
      <c r="G17" s="45">
        <v>200</v>
      </c>
      <c r="H17" s="45">
        <v>200</v>
      </c>
      <c r="I17" s="45">
        <v>100</v>
      </c>
      <c r="J17" s="45">
        <v>50</v>
      </c>
      <c r="K17" s="45">
        <v>0</v>
      </c>
      <c r="L17" s="45">
        <v>0</v>
      </c>
      <c r="M17" s="36"/>
      <c r="N17" s="31"/>
      <c r="O17" s="31"/>
      <c r="P17" s="31"/>
      <c r="Q17" s="31"/>
    </row>
    <row r="18" spans="1:17" ht="15.95" customHeight="1" x14ac:dyDescent="0.25">
      <c r="A18" s="9"/>
      <c r="B18" s="47">
        <v>2011</v>
      </c>
      <c r="C18" s="45">
        <v>3000</v>
      </c>
      <c r="D18" s="45">
        <v>1400</v>
      </c>
      <c r="E18" s="45">
        <v>1600</v>
      </c>
      <c r="F18" s="45">
        <v>300</v>
      </c>
      <c r="G18" s="45">
        <v>150</v>
      </c>
      <c r="H18" s="45">
        <v>150</v>
      </c>
      <c r="I18" s="45">
        <v>75</v>
      </c>
      <c r="J18" s="45">
        <v>38</v>
      </c>
      <c r="K18" s="45">
        <v>0</v>
      </c>
      <c r="L18" s="45">
        <v>0</v>
      </c>
      <c r="M18" s="36"/>
      <c r="N18" s="31"/>
      <c r="O18" s="31"/>
      <c r="P18" s="31"/>
      <c r="Q18" s="31"/>
    </row>
    <row r="19" spans="1:17" ht="15.95" customHeight="1" x14ac:dyDescent="0.25">
      <c r="A19" s="28"/>
      <c r="B19" s="47">
        <v>2012</v>
      </c>
      <c r="C19" s="45">
        <v>3200</v>
      </c>
      <c r="D19" s="45">
        <v>1600</v>
      </c>
      <c r="E19" s="45">
        <v>1600</v>
      </c>
      <c r="F19" s="45">
        <v>100</v>
      </c>
      <c r="G19" s="45">
        <v>50</v>
      </c>
      <c r="H19" s="45">
        <v>50</v>
      </c>
      <c r="I19" s="45">
        <v>25</v>
      </c>
      <c r="J19" s="45">
        <v>13</v>
      </c>
      <c r="K19" s="45">
        <v>0</v>
      </c>
      <c r="L19" s="45">
        <v>0</v>
      </c>
      <c r="M19" s="36"/>
      <c r="N19" s="31"/>
      <c r="O19" s="31"/>
      <c r="P19" s="31"/>
      <c r="Q19" s="31"/>
    </row>
    <row r="20" spans="1:17" ht="15.95" customHeight="1" x14ac:dyDescent="0.25">
      <c r="A20" s="28"/>
      <c r="B20" s="47" t="s">
        <v>270</v>
      </c>
      <c r="C20" s="45">
        <v>19700</v>
      </c>
      <c r="D20" s="45">
        <v>9500</v>
      </c>
      <c r="E20" s="45">
        <v>10200</v>
      </c>
      <c r="F20" s="45">
        <v>4070</v>
      </c>
      <c r="G20" s="45">
        <v>2035</v>
      </c>
      <c r="H20" s="45">
        <v>2040</v>
      </c>
      <c r="I20" s="45">
        <v>1020</v>
      </c>
      <c r="J20" s="45">
        <v>509</v>
      </c>
      <c r="K20" s="45">
        <v>0</v>
      </c>
      <c r="L20" s="45">
        <v>0</v>
      </c>
      <c r="M20" s="36"/>
      <c r="N20" s="31"/>
      <c r="O20" s="31"/>
      <c r="P20" s="31"/>
      <c r="Q20" s="31"/>
    </row>
    <row r="21" spans="1:17" ht="15.95" customHeight="1" x14ac:dyDescent="0.25">
      <c r="A21" s="28"/>
      <c r="B21" s="33"/>
      <c r="C21" s="33"/>
      <c r="D21" s="33"/>
      <c r="E21" s="33"/>
      <c r="F21" s="33"/>
      <c r="G21" s="33"/>
      <c r="H21" s="33"/>
      <c r="I21" s="33"/>
      <c r="J21" s="33"/>
      <c r="K21" s="33"/>
      <c r="L21" s="33"/>
      <c r="M21" s="36"/>
      <c r="N21" s="31"/>
      <c r="O21" s="31"/>
      <c r="P21" s="31"/>
      <c r="Q21" s="31"/>
    </row>
    <row r="22" spans="1:17" ht="15.95" customHeight="1" x14ac:dyDescent="0.25">
      <c r="A22" s="28"/>
      <c r="B22" s="85"/>
      <c r="C22" s="44">
        <v>13</v>
      </c>
      <c r="D22" s="44">
        <v>14</v>
      </c>
      <c r="E22" s="44">
        <v>15</v>
      </c>
      <c r="F22" s="44">
        <v>16</v>
      </c>
      <c r="G22" s="44">
        <v>17</v>
      </c>
      <c r="H22" s="44">
        <v>18</v>
      </c>
      <c r="I22" s="44">
        <v>19</v>
      </c>
      <c r="J22" s="44">
        <v>20</v>
      </c>
      <c r="K22" s="44">
        <v>21</v>
      </c>
      <c r="L22" s="44">
        <v>22</v>
      </c>
      <c r="M22" s="36"/>
      <c r="N22" s="31"/>
      <c r="O22" s="31"/>
      <c r="P22" s="31"/>
      <c r="Q22" s="31"/>
    </row>
    <row r="23" spans="1:17" ht="15.95" customHeight="1" x14ac:dyDescent="0.25">
      <c r="A23" s="28"/>
      <c r="B23" s="85"/>
      <c r="C23" s="87" t="s">
        <v>277</v>
      </c>
      <c r="D23" s="90"/>
      <c r="E23" s="90"/>
      <c r="F23" s="88"/>
      <c r="G23" s="87" t="s">
        <v>280</v>
      </c>
      <c r="H23" s="90"/>
      <c r="I23" s="90"/>
      <c r="J23" s="88"/>
      <c r="K23" s="87" t="s">
        <v>281</v>
      </c>
      <c r="L23" s="88"/>
      <c r="M23" s="36"/>
      <c r="N23" s="31"/>
      <c r="O23" s="31"/>
      <c r="P23" s="31"/>
      <c r="Q23" s="31"/>
    </row>
    <row r="24" spans="1:17" ht="15.95" customHeight="1" x14ac:dyDescent="0.25">
      <c r="A24" s="28"/>
      <c r="B24" s="85"/>
      <c r="C24" s="87" t="s">
        <v>278</v>
      </c>
      <c r="D24" s="88"/>
      <c r="E24" s="87" t="s">
        <v>279</v>
      </c>
      <c r="F24" s="88"/>
      <c r="G24" s="87" t="s">
        <v>278</v>
      </c>
      <c r="H24" s="88"/>
      <c r="I24" s="87" t="s">
        <v>279</v>
      </c>
      <c r="J24" s="88"/>
      <c r="K24" s="68"/>
      <c r="L24" s="68"/>
      <c r="M24" s="36"/>
      <c r="N24" s="31"/>
      <c r="O24" s="31"/>
      <c r="P24" s="31"/>
      <c r="Q24" s="31"/>
    </row>
    <row r="25" spans="1:17" ht="15.95" customHeight="1" x14ac:dyDescent="0.25">
      <c r="A25" s="28"/>
      <c r="B25" s="85"/>
      <c r="C25" s="67" t="s">
        <v>269</v>
      </c>
      <c r="D25" s="67" t="s">
        <v>164</v>
      </c>
      <c r="E25" s="67" t="s">
        <v>269</v>
      </c>
      <c r="F25" s="67" t="s">
        <v>164</v>
      </c>
      <c r="G25" s="67" t="s">
        <v>269</v>
      </c>
      <c r="H25" s="67" t="s">
        <v>164</v>
      </c>
      <c r="I25" s="67" t="s">
        <v>269</v>
      </c>
      <c r="J25" s="67" t="s">
        <v>164</v>
      </c>
      <c r="K25" s="67" t="s">
        <v>269</v>
      </c>
      <c r="L25" s="67" t="s">
        <v>164</v>
      </c>
      <c r="M25" s="36"/>
      <c r="N25" s="31"/>
      <c r="O25" s="31"/>
      <c r="P25" s="31"/>
      <c r="Q25" s="31"/>
    </row>
    <row r="26" spans="1:17" ht="15.95" customHeight="1" x14ac:dyDescent="0.25">
      <c r="A26" s="28"/>
      <c r="B26" s="47" t="s">
        <v>229</v>
      </c>
      <c r="C26" s="47">
        <v>100</v>
      </c>
      <c r="D26" s="47">
        <v>50</v>
      </c>
      <c r="E26" s="47">
        <v>75</v>
      </c>
      <c r="F26" s="47">
        <v>37</v>
      </c>
      <c r="G26" s="47">
        <v>25</v>
      </c>
      <c r="H26" s="47">
        <v>12</v>
      </c>
      <c r="I26" s="47">
        <v>10</v>
      </c>
      <c r="J26" s="47">
        <v>5</v>
      </c>
      <c r="K26" s="47">
        <v>5</v>
      </c>
      <c r="L26" s="47">
        <v>0</v>
      </c>
      <c r="M26" s="36"/>
      <c r="N26" s="31"/>
      <c r="O26" s="31"/>
      <c r="P26" s="31"/>
      <c r="Q26" s="31"/>
    </row>
    <row r="27" spans="1:17" ht="15.95" customHeight="1" x14ac:dyDescent="0.25">
      <c r="A27" s="28"/>
      <c r="B27" s="47">
        <v>2003</v>
      </c>
      <c r="C27" s="47">
        <v>120</v>
      </c>
      <c r="D27" s="47">
        <v>60</v>
      </c>
      <c r="E27" s="47">
        <v>90</v>
      </c>
      <c r="F27" s="47">
        <v>45</v>
      </c>
      <c r="G27" s="47">
        <v>30</v>
      </c>
      <c r="H27" s="47">
        <v>15</v>
      </c>
      <c r="I27" s="47">
        <v>12</v>
      </c>
      <c r="J27" s="47">
        <v>6</v>
      </c>
      <c r="K27" s="47">
        <v>6</v>
      </c>
      <c r="L27" s="47">
        <v>0</v>
      </c>
      <c r="M27" s="36"/>
      <c r="N27" s="31"/>
      <c r="O27" s="31"/>
      <c r="P27" s="31"/>
      <c r="Q27" s="31"/>
    </row>
    <row r="28" spans="1:17" ht="15.95" customHeight="1" x14ac:dyDescent="0.25">
      <c r="A28" s="28"/>
      <c r="B28" s="47">
        <v>2004</v>
      </c>
      <c r="C28" s="47">
        <v>160</v>
      </c>
      <c r="D28" s="47">
        <v>80</v>
      </c>
      <c r="E28" s="47">
        <v>120</v>
      </c>
      <c r="F28" s="47">
        <v>60</v>
      </c>
      <c r="G28" s="47">
        <v>40</v>
      </c>
      <c r="H28" s="47">
        <v>20</v>
      </c>
      <c r="I28" s="47">
        <v>16</v>
      </c>
      <c r="J28" s="47">
        <v>8</v>
      </c>
      <c r="K28" s="47">
        <v>8</v>
      </c>
      <c r="L28" s="47">
        <v>0</v>
      </c>
      <c r="M28" s="36"/>
      <c r="N28" s="31"/>
      <c r="O28" s="31"/>
      <c r="P28" s="31"/>
      <c r="Q28" s="31"/>
    </row>
    <row r="29" spans="1:17" ht="15.95" customHeight="1" x14ac:dyDescent="0.25">
      <c r="A29" s="28"/>
      <c r="B29" s="47">
        <v>2005</v>
      </c>
      <c r="C29" s="47">
        <v>200</v>
      </c>
      <c r="D29" s="47">
        <v>100</v>
      </c>
      <c r="E29" s="47">
        <v>150</v>
      </c>
      <c r="F29" s="47">
        <v>75</v>
      </c>
      <c r="G29" s="47">
        <v>50</v>
      </c>
      <c r="H29" s="47">
        <v>25</v>
      </c>
      <c r="I29" s="47">
        <v>20</v>
      </c>
      <c r="J29" s="47">
        <v>10</v>
      </c>
      <c r="K29" s="47">
        <v>10</v>
      </c>
      <c r="L29" s="47">
        <v>0</v>
      </c>
      <c r="M29" s="36"/>
      <c r="N29" s="31"/>
      <c r="O29" s="31"/>
      <c r="P29" s="31"/>
      <c r="Q29" s="31"/>
    </row>
    <row r="30" spans="1:17" ht="15.95" customHeight="1" x14ac:dyDescent="0.25">
      <c r="A30" s="28"/>
      <c r="B30" s="47">
        <v>2006</v>
      </c>
      <c r="C30" s="47">
        <v>300</v>
      </c>
      <c r="D30" s="47">
        <v>150</v>
      </c>
      <c r="E30" s="47">
        <v>225</v>
      </c>
      <c r="F30" s="47">
        <v>112</v>
      </c>
      <c r="G30" s="47">
        <v>75</v>
      </c>
      <c r="H30" s="47">
        <v>38</v>
      </c>
      <c r="I30" s="47">
        <v>30</v>
      </c>
      <c r="J30" s="47">
        <v>15</v>
      </c>
      <c r="K30" s="47">
        <v>15</v>
      </c>
      <c r="L30" s="47">
        <v>0</v>
      </c>
      <c r="M30" s="36"/>
      <c r="N30" s="31"/>
      <c r="O30" s="31"/>
      <c r="P30" s="31"/>
      <c r="Q30" s="31"/>
    </row>
    <row r="31" spans="1:17" ht="15.95" customHeight="1" x14ac:dyDescent="0.25">
      <c r="A31" s="28"/>
      <c r="B31" s="47">
        <v>2007</v>
      </c>
      <c r="C31" s="47">
        <v>400</v>
      </c>
      <c r="D31" s="47">
        <v>200</v>
      </c>
      <c r="E31" s="47">
        <v>300</v>
      </c>
      <c r="F31" s="47">
        <v>150</v>
      </c>
      <c r="G31" s="47">
        <v>100</v>
      </c>
      <c r="H31" s="47">
        <v>50</v>
      </c>
      <c r="I31" s="47">
        <v>40</v>
      </c>
      <c r="J31" s="47">
        <v>20</v>
      </c>
      <c r="K31" s="47">
        <v>20</v>
      </c>
      <c r="L31" s="47">
        <v>0</v>
      </c>
      <c r="M31" s="36"/>
      <c r="N31" s="31"/>
      <c r="O31" s="31"/>
      <c r="P31" s="31"/>
      <c r="Q31" s="31"/>
    </row>
    <row r="32" spans="1:17" ht="15.95" customHeight="1" x14ac:dyDescent="0.25">
      <c r="A32" s="28"/>
      <c r="B32" s="47">
        <v>2008</v>
      </c>
      <c r="C32" s="47">
        <v>400</v>
      </c>
      <c r="D32" s="47">
        <v>200</v>
      </c>
      <c r="E32" s="47">
        <v>300</v>
      </c>
      <c r="F32" s="47">
        <v>150</v>
      </c>
      <c r="G32" s="47">
        <v>100</v>
      </c>
      <c r="H32" s="47">
        <v>50</v>
      </c>
      <c r="I32" s="47">
        <v>40</v>
      </c>
      <c r="J32" s="47">
        <v>20</v>
      </c>
      <c r="K32" s="47">
        <v>20</v>
      </c>
      <c r="L32" s="47">
        <v>0</v>
      </c>
      <c r="M32" s="36"/>
      <c r="N32" s="31"/>
      <c r="O32" s="31"/>
      <c r="P32" s="31"/>
      <c r="Q32" s="31"/>
    </row>
    <row r="33" spans="1:17" ht="15.95" customHeight="1" x14ac:dyDescent="0.25">
      <c r="A33" s="28"/>
      <c r="B33" s="47">
        <v>2009</v>
      </c>
      <c r="C33" s="47">
        <v>500</v>
      </c>
      <c r="D33" s="47">
        <v>250</v>
      </c>
      <c r="E33" s="47">
        <v>375</v>
      </c>
      <c r="F33" s="47">
        <v>188</v>
      </c>
      <c r="G33" s="47">
        <v>125</v>
      </c>
      <c r="H33" s="47">
        <v>62</v>
      </c>
      <c r="I33" s="47">
        <v>50</v>
      </c>
      <c r="J33" s="47">
        <v>25</v>
      </c>
      <c r="K33" s="47">
        <v>25</v>
      </c>
      <c r="L33" s="47">
        <v>0</v>
      </c>
      <c r="M33" s="36"/>
      <c r="N33" s="31"/>
      <c r="O33" s="31"/>
      <c r="P33" s="31"/>
      <c r="Q33" s="31"/>
    </row>
    <row r="34" spans="1:17" ht="15.95" customHeight="1" x14ac:dyDescent="0.25">
      <c r="A34" s="28"/>
      <c r="B34" s="47">
        <v>2010</v>
      </c>
      <c r="C34" s="47">
        <v>600</v>
      </c>
      <c r="D34" s="47">
        <v>300</v>
      </c>
      <c r="E34" s="47">
        <v>450</v>
      </c>
      <c r="F34" s="47">
        <v>225</v>
      </c>
      <c r="G34" s="47">
        <v>150</v>
      </c>
      <c r="H34" s="47">
        <v>75</v>
      </c>
      <c r="I34" s="47">
        <v>60</v>
      </c>
      <c r="J34" s="47">
        <v>30</v>
      </c>
      <c r="K34" s="47">
        <v>30</v>
      </c>
      <c r="L34" s="47">
        <v>0</v>
      </c>
      <c r="M34" s="36"/>
      <c r="N34" s="31"/>
      <c r="O34" s="31"/>
      <c r="P34" s="31"/>
      <c r="Q34" s="31"/>
    </row>
    <row r="35" spans="1:17" ht="15.95" customHeight="1" x14ac:dyDescent="0.25">
      <c r="A35" s="28"/>
      <c r="B35" s="47">
        <v>2011</v>
      </c>
      <c r="C35" s="47">
        <v>800</v>
      </c>
      <c r="D35" s="47">
        <v>400</v>
      </c>
      <c r="E35" s="47">
        <v>600</v>
      </c>
      <c r="F35" s="47">
        <v>300</v>
      </c>
      <c r="G35" s="47">
        <v>200</v>
      </c>
      <c r="H35" s="47">
        <v>100</v>
      </c>
      <c r="I35" s="47">
        <v>80</v>
      </c>
      <c r="J35" s="47">
        <v>40</v>
      </c>
      <c r="K35" s="47">
        <v>40</v>
      </c>
      <c r="L35" s="47">
        <v>0</v>
      </c>
      <c r="M35" s="36"/>
      <c r="N35" s="31"/>
      <c r="O35" s="31"/>
      <c r="P35" s="31"/>
      <c r="Q35" s="31"/>
    </row>
    <row r="36" spans="1:17" ht="15.95" customHeight="1" x14ac:dyDescent="0.25">
      <c r="A36" s="28"/>
      <c r="B36" s="47">
        <v>2012</v>
      </c>
      <c r="C36" s="47">
        <v>900</v>
      </c>
      <c r="D36" s="47">
        <v>450</v>
      </c>
      <c r="E36" s="47">
        <v>675</v>
      </c>
      <c r="F36" s="47">
        <v>338</v>
      </c>
      <c r="G36" s="47">
        <v>225</v>
      </c>
      <c r="H36" s="47">
        <v>113</v>
      </c>
      <c r="I36" s="47">
        <v>90</v>
      </c>
      <c r="J36" s="47">
        <v>45</v>
      </c>
      <c r="K36" s="47">
        <v>45</v>
      </c>
      <c r="L36" s="47">
        <v>0</v>
      </c>
      <c r="M36" s="36"/>
      <c r="N36" s="31"/>
      <c r="O36" s="31"/>
      <c r="P36" s="31"/>
      <c r="Q36" s="31"/>
    </row>
    <row r="37" spans="1:17" ht="15.95" customHeight="1" x14ac:dyDescent="0.25">
      <c r="A37" s="26"/>
      <c r="B37" s="47" t="s">
        <v>270</v>
      </c>
      <c r="C37" s="45">
        <v>4480</v>
      </c>
      <c r="D37" s="45">
        <v>2240</v>
      </c>
      <c r="E37" s="45">
        <v>3360</v>
      </c>
      <c r="F37" s="45">
        <v>1680</v>
      </c>
      <c r="G37" s="45">
        <v>1120</v>
      </c>
      <c r="H37" s="45">
        <v>560</v>
      </c>
      <c r="I37" s="45">
        <v>448</v>
      </c>
      <c r="J37" s="45">
        <v>224</v>
      </c>
      <c r="K37" s="45">
        <v>224</v>
      </c>
      <c r="L37" s="45">
        <v>0</v>
      </c>
      <c r="M37" s="36"/>
      <c r="N37" s="31"/>
      <c r="O37" s="31"/>
      <c r="P37" s="31"/>
      <c r="Q37" s="31"/>
    </row>
    <row r="38" spans="1:17" ht="15.95" customHeight="1" x14ac:dyDescent="0.25">
      <c r="A38" s="29"/>
      <c r="B38" s="37"/>
      <c r="C38" s="37"/>
      <c r="D38" s="37"/>
      <c r="E38" s="37"/>
      <c r="F38" s="37"/>
      <c r="G38" s="37"/>
      <c r="H38" s="37"/>
      <c r="I38" s="37"/>
      <c r="J38" s="37"/>
      <c r="K38" s="37"/>
      <c r="L38" s="37"/>
      <c r="M38" s="38"/>
      <c r="N38" s="31"/>
      <c r="O38" s="31"/>
      <c r="P38" s="31"/>
      <c r="Q38" s="31"/>
    </row>
    <row r="39" spans="1:17" ht="15.95" customHeight="1" x14ac:dyDescent="0.25">
      <c r="A39" s="26" t="s">
        <v>2</v>
      </c>
      <c r="B39" s="79" t="s">
        <v>282</v>
      </c>
      <c r="C39" s="79"/>
      <c r="D39" s="79"/>
      <c r="E39" s="79"/>
      <c r="F39" s="79"/>
      <c r="G39" s="79"/>
      <c r="H39" s="79"/>
      <c r="I39" s="79"/>
      <c r="J39" s="79"/>
      <c r="K39" s="79"/>
      <c r="L39" s="42"/>
      <c r="M39" s="38"/>
      <c r="N39" s="31"/>
      <c r="O39" s="31"/>
      <c r="P39" s="31"/>
      <c r="Q39" s="31"/>
    </row>
    <row r="40" spans="1:17" ht="15.95" customHeight="1" thickBot="1" x14ac:dyDescent="0.3">
      <c r="A40" s="9">
        <f>INDEX('Point Grid'!$C$8:$I$36,MATCH($A$1,'Point Grid'!$A$8:$A$36,0),MATCH(A39,'Point Grid'!$C$7:$I$7,0))</f>
        <v>2</v>
      </c>
      <c r="B40" s="79"/>
      <c r="C40" s="79"/>
      <c r="D40" s="79"/>
      <c r="E40" s="79"/>
      <c r="F40" s="79"/>
      <c r="G40" s="79"/>
      <c r="H40" s="79"/>
      <c r="I40" s="79"/>
      <c r="J40" s="79"/>
      <c r="K40" s="79"/>
      <c r="L40" s="42"/>
      <c r="M40" s="38"/>
      <c r="N40" s="31"/>
      <c r="O40" s="31"/>
      <c r="P40" s="31"/>
      <c r="Q40" s="31"/>
    </row>
    <row r="41" spans="1:17" ht="15.95" customHeight="1" thickBot="1" x14ac:dyDescent="0.3">
      <c r="A41" s="5"/>
      <c r="B41" s="79"/>
      <c r="C41" s="79"/>
      <c r="D41" s="79"/>
      <c r="E41" s="79"/>
      <c r="F41" s="79"/>
      <c r="G41" s="79"/>
      <c r="H41" s="79"/>
      <c r="I41" s="79"/>
      <c r="J41" s="79"/>
      <c r="K41" s="79"/>
      <c r="L41" s="37"/>
      <c r="M41" s="38"/>
      <c r="N41" s="31"/>
      <c r="O41" s="31"/>
      <c r="P41" s="31"/>
      <c r="Q41" s="31"/>
    </row>
    <row r="42" spans="1:17" ht="15.95" customHeight="1" x14ac:dyDescent="0.25">
      <c r="A42" s="29"/>
      <c r="B42" s="37"/>
      <c r="C42" s="37"/>
      <c r="D42" s="37"/>
      <c r="E42" s="37"/>
      <c r="F42" s="37"/>
      <c r="G42" s="37"/>
      <c r="H42" s="37"/>
      <c r="I42" s="37"/>
      <c r="J42" s="37"/>
      <c r="K42" s="37"/>
      <c r="L42" s="37"/>
      <c r="M42" s="38"/>
      <c r="N42" s="31"/>
      <c r="O42" s="31"/>
      <c r="P42" s="31"/>
      <c r="Q42" s="31"/>
    </row>
    <row r="43" spans="1:17" ht="15.95" customHeight="1" x14ac:dyDescent="0.25">
      <c r="A43" s="26" t="s">
        <v>3</v>
      </c>
      <c r="B43" s="79" t="s">
        <v>283</v>
      </c>
      <c r="C43" s="79"/>
      <c r="D43" s="79"/>
      <c r="E43" s="79"/>
      <c r="F43" s="79"/>
      <c r="G43" s="79"/>
      <c r="H43" s="79"/>
      <c r="I43" s="79"/>
      <c r="J43" s="79"/>
      <c r="K43" s="79"/>
      <c r="L43" s="42"/>
      <c r="M43" s="38"/>
      <c r="N43" s="31"/>
      <c r="O43" s="31"/>
      <c r="P43" s="31"/>
      <c r="Q43" s="31"/>
    </row>
    <row r="44" spans="1:17" ht="15.95" customHeight="1" thickBot="1" x14ac:dyDescent="0.3">
      <c r="A44" s="9">
        <f>INDEX('Point Grid'!$C$8:$I$36,MATCH($A$1,'Point Grid'!$A$8:$A$36,0),MATCH(A43,'Point Grid'!$C$7:$I$7,0))</f>
        <v>1</v>
      </c>
      <c r="B44" s="79"/>
      <c r="C44" s="79"/>
      <c r="D44" s="79"/>
      <c r="E44" s="79"/>
      <c r="F44" s="79"/>
      <c r="G44" s="79"/>
      <c r="H44" s="79"/>
      <c r="I44" s="79"/>
      <c r="J44" s="79"/>
      <c r="K44" s="79"/>
      <c r="L44" s="42"/>
      <c r="M44" s="38"/>
      <c r="N44" s="31"/>
      <c r="O44" s="31"/>
      <c r="P44" s="31"/>
      <c r="Q44" s="31"/>
    </row>
    <row r="45" spans="1:17" ht="15.95" customHeight="1" thickBot="1" x14ac:dyDescent="0.3">
      <c r="A45" s="5"/>
      <c r="B45" s="37"/>
      <c r="C45" s="37"/>
      <c r="D45" s="37"/>
      <c r="E45" s="37"/>
      <c r="F45" s="37"/>
      <c r="G45" s="37"/>
      <c r="H45" s="37"/>
      <c r="I45" s="37"/>
      <c r="J45" s="37"/>
      <c r="K45" s="37"/>
      <c r="L45" s="37"/>
      <c r="M45" s="38"/>
      <c r="N45" s="31"/>
      <c r="O45" s="31"/>
      <c r="P45" s="31"/>
      <c r="Q45" s="31"/>
    </row>
    <row r="46" spans="1:17" ht="15.95" customHeight="1" thickBot="1" x14ac:dyDescent="0.3">
      <c r="A46" s="30"/>
      <c r="B46" s="39"/>
      <c r="C46" s="39"/>
      <c r="D46" s="39"/>
      <c r="E46" s="39"/>
      <c r="F46" s="39"/>
      <c r="G46" s="39"/>
      <c r="H46" s="39"/>
      <c r="I46" s="39"/>
      <c r="J46" s="39"/>
      <c r="K46" s="39"/>
      <c r="L46" s="39"/>
      <c r="M46" s="40"/>
      <c r="N46" s="31"/>
      <c r="O46" s="31"/>
      <c r="P46" s="31"/>
      <c r="Q46" s="31"/>
    </row>
    <row r="47" spans="1:17" x14ac:dyDescent="0.25">
      <c r="B47" s="31"/>
      <c r="C47" s="31"/>
      <c r="D47" s="31"/>
      <c r="E47" s="31"/>
      <c r="F47" s="31"/>
      <c r="G47" s="31"/>
      <c r="H47" s="31"/>
      <c r="I47" s="31"/>
      <c r="J47" s="31"/>
      <c r="K47" s="31"/>
      <c r="L47" s="31"/>
      <c r="M47" s="31"/>
      <c r="N47" s="31"/>
      <c r="O47" s="31"/>
      <c r="P47" s="31"/>
      <c r="Q47" s="31"/>
    </row>
    <row r="48" spans="1:17" x14ac:dyDescent="0.25">
      <c r="B48" s="31"/>
      <c r="C48" s="31"/>
      <c r="D48" s="31"/>
      <c r="E48" s="31"/>
      <c r="F48" s="31"/>
      <c r="G48" s="31"/>
      <c r="H48" s="31"/>
      <c r="I48" s="31"/>
      <c r="J48" s="31"/>
      <c r="K48" s="31"/>
      <c r="L48" s="31"/>
      <c r="M48" s="31"/>
      <c r="N48" s="31"/>
      <c r="O48" s="31"/>
      <c r="P48" s="31"/>
      <c r="Q48" s="31"/>
    </row>
    <row r="49" spans="2:17" x14ac:dyDescent="0.25">
      <c r="B49" s="31"/>
      <c r="C49" s="31"/>
      <c r="D49" s="31"/>
      <c r="E49" s="31"/>
      <c r="F49" s="31"/>
      <c r="G49" s="31"/>
      <c r="H49" s="31"/>
      <c r="I49" s="31"/>
      <c r="J49" s="31"/>
      <c r="K49" s="31"/>
      <c r="L49" s="31"/>
      <c r="M49" s="31"/>
      <c r="N49" s="31"/>
      <c r="O49" s="31"/>
      <c r="P49" s="31"/>
      <c r="Q49" s="31"/>
    </row>
    <row r="50" spans="2:17" x14ac:dyDescent="0.25">
      <c r="B50" s="31"/>
      <c r="C50" s="31"/>
      <c r="D50" s="31"/>
      <c r="E50" s="31"/>
      <c r="F50" s="31"/>
      <c r="G50" s="31"/>
      <c r="H50" s="31"/>
      <c r="I50" s="31"/>
      <c r="J50" s="31"/>
      <c r="K50" s="31"/>
      <c r="L50" s="31"/>
      <c r="M50" s="31"/>
      <c r="N50" s="31"/>
      <c r="O50" s="31"/>
      <c r="P50" s="31"/>
      <c r="Q50" s="31"/>
    </row>
    <row r="51" spans="2:17" x14ac:dyDescent="0.25">
      <c r="B51" s="31"/>
      <c r="C51" s="31"/>
      <c r="D51" s="31"/>
      <c r="E51" s="31"/>
      <c r="F51" s="31"/>
      <c r="G51" s="31"/>
      <c r="H51" s="31"/>
      <c r="I51" s="31"/>
      <c r="J51" s="31"/>
      <c r="K51" s="31"/>
      <c r="L51" s="31"/>
      <c r="M51" s="31"/>
      <c r="N51" s="31"/>
      <c r="O51" s="31"/>
      <c r="P51" s="31"/>
      <c r="Q51" s="31"/>
    </row>
    <row r="52" spans="2:17" x14ac:dyDescent="0.25">
      <c r="B52" s="31"/>
      <c r="C52" s="31"/>
      <c r="D52" s="31"/>
      <c r="E52" s="31"/>
      <c r="F52" s="31"/>
      <c r="G52" s="31"/>
      <c r="H52" s="31"/>
      <c r="I52" s="31"/>
      <c r="J52" s="31"/>
      <c r="K52" s="31"/>
      <c r="L52" s="31"/>
      <c r="M52" s="31"/>
      <c r="N52" s="31"/>
      <c r="O52" s="31"/>
      <c r="P52" s="31"/>
      <c r="Q52" s="31"/>
    </row>
    <row r="53" spans="2:17" x14ac:dyDescent="0.25">
      <c r="B53" s="31"/>
      <c r="C53" s="31"/>
      <c r="D53" s="31"/>
      <c r="E53" s="31"/>
      <c r="F53" s="31"/>
      <c r="G53" s="31"/>
      <c r="H53" s="31"/>
      <c r="I53" s="31"/>
      <c r="J53" s="31"/>
      <c r="K53" s="31"/>
      <c r="L53" s="31"/>
      <c r="M53" s="31"/>
      <c r="N53" s="31"/>
      <c r="O53" s="31"/>
      <c r="P53" s="31"/>
      <c r="Q53" s="31"/>
    </row>
    <row r="54" spans="2:17" x14ac:dyDescent="0.25">
      <c r="B54" s="31"/>
      <c r="C54" s="31"/>
      <c r="D54" s="31"/>
      <c r="E54" s="31"/>
      <c r="F54" s="31"/>
      <c r="G54" s="31"/>
      <c r="H54" s="31"/>
      <c r="I54" s="31"/>
      <c r="J54" s="31"/>
      <c r="K54" s="31"/>
      <c r="L54" s="31"/>
      <c r="M54" s="31"/>
      <c r="N54" s="31"/>
      <c r="O54" s="31"/>
      <c r="P54" s="31"/>
      <c r="Q54" s="31"/>
    </row>
    <row r="55" spans="2:17" x14ac:dyDescent="0.25">
      <c r="B55" s="31"/>
      <c r="C55" s="31"/>
      <c r="D55" s="31"/>
      <c r="E55" s="31"/>
      <c r="F55" s="31"/>
      <c r="G55" s="31"/>
      <c r="H55" s="31"/>
      <c r="I55" s="31"/>
      <c r="J55" s="31"/>
      <c r="K55" s="31"/>
      <c r="L55" s="31"/>
      <c r="M55" s="31"/>
      <c r="N55" s="31"/>
      <c r="O55" s="31"/>
      <c r="P55" s="31"/>
      <c r="Q55" s="31"/>
    </row>
    <row r="56" spans="2:17" x14ac:dyDescent="0.25">
      <c r="B56" s="31"/>
      <c r="C56" s="31"/>
      <c r="D56" s="31"/>
      <c r="E56" s="31"/>
      <c r="F56" s="31"/>
      <c r="G56" s="31"/>
      <c r="H56" s="31"/>
      <c r="I56" s="31"/>
      <c r="J56" s="31"/>
      <c r="K56" s="31"/>
      <c r="L56" s="31"/>
      <c r="M56" s="31"/>
      <c r="N56" s="31"/>
      <c r="O56" s="31"/>
      <c r="P56" s="31"/>
      <c r="Q56" s="31"/>
    </row>
    <row r="57" spans="2:17" x14ac:dyDescent="0.25">
      <c r="B57" s="31"/>
      <c r="C57" s="31"/>
      <c r="D57" s="31"/>
      <c r="E57" s="31"/>
      <c r="F57" s="31"/>
      <c r="G57" s="31"/>
      <c r="H57" s="31"/>
      <c r="I57" s="31"/>
      <c r="J57" s="31"/>
      <c r="K57" s="31"/>
      <c r="L57" s="31"/>
      <c r="M57" s="31"/>
      <c r="N57" s="31"/>
      <c r="O57" s="31"/>
      <c r="P57" s="31"/>
      <c r="Q57" s="31"/>
    </row>
    <row r="58" spans="2:17" x14ac:dyDescent="0.25">
      <c r="B58" s="31"/>
      <c r="C58" s="31"/>
      <c r="D58" s="31"/>
      <c r="E58" s="31"/>
      <c r="F58" s="31"/>
      <c r="G58" s="31"/>
      <c r="H58" s="31"/>
      <c r="I58" s="31"/>
      <c r="J58" s="31"/>
      <c r="K58" s="31"/>
      <c r="L58" s="31"/>
      <c r="M58" s="31"/>
      <c r="N58" s="31"/>
      <c r="O58" s="31"/>
      <c r="P58" s="31"/>
      <c r="Q58" s="31"/>
    </row>
    <row r="59" spans="2:17" x14ac:dyDescent="0.25">
      <c r="B59" s="31"/>
      <c r="C59" s="31"/>
      <c r="D59" s="31"/>
      <c r="E59" s="31"/>
      <c r="F59" s="31"/>
      <c r="G59" s="31"/>
      <c r="H59" s="31"/>
      <c r="I59" s="31"/>
      <c r="J59" s="31"/>
      <c r="K59" s="31"/>
      <c r="L59" s="31"/>
      <c r="M59" s="31"/>
      <c r="N59" s="31"/>
      <c r="O59" s="31"/>
      <c r="P59" s="31"/>
      <c r="Q59" s="31"/>
    </row>
  </sheetData>
  <mergeCells count="21">
    <mergeCell ref="K1:M1"/>
    <mergeCell ref="B43:K44"/>
    <mergeCell ref="B5:B8"/>
    <mergeCell ref="C6:E6"/>
    <mergeCell ref="F6:L6"/>
    <mergeCell ref="C7:C8"/>
    <mergeCell ref="D7:D8"/>
    <mergeCell ref="E7:E8"/>
    <mergeCell ref="F7:G7"/>
    <mergeCell ref="H7:I7"/>
    <mergeCell ref="J7:K7"/>
    <mergeCell ref="L7:L8"/>
    <mergeCell ref="B22:B25"/>
    <mergeCell ref="B39:K41"/>
    <mergeCell ref="C23:F23"/>
    <mergeCell ref="G23:J23"/>
    <mergeCell ref="K23:L23"/>
    <mergeCell ref="C24:D24"/>
    <mergeCell ref="E24:F24"/>
    <mergeCell ref="G24:H24"/>
    <mergeCell ref="I24:J24"/>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2">
    <dataValidation type="decimal" allowBlank="1" showInputMessage="1" showErrorMessage="1" sqref="A37">
      <formula1>0</formula1>
      <formula2>#REF!</formula2>
    </dataValidation>
    <dataValidation type="list" allowBlank="1" showInputMessage="1" showErrorMessage="1" sqref="B1">
      <formula1>"Finished, Flag for Review, Incomplete"</formula1>
    </dataValidation>
  </dataValidations>
  <hyperlinks>
    <hyperlink ref="K1" location="'Point Grid'!A8" display="Return to Point Grid"/>
    <hyperlink ref="K1:M1" location="'Point Grid'!A1" display="Return to Point Gri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27</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t="s">
        <v>284</v>
      </c>
      <c r="C3" s="33"/>
      <c r="D3" s="33"/>
      <c r="E3" s="33"/>
      <c r="F3" s="33"/>
      <c r="G3" s="33"/>
      <c r="H3" s="33"/>
      <c r="I3" s="36"/>
      <c r="J3" s="31"/>
      <c r="K3" s="31"/>
      <c r="L3" s="31"/>
      <c r="M3" s="31"/>
    </row>
    <row r="4" spans="1:13" ht="15.95" customHeight="1" x14ac:dyDescent="0.25">
      <c r="A4" s="9">
        <f>INDEX('Point Grid'!B:B,MATCH('27'!A1,'Point Grid'!A:A,0))</f>
        <v>2.25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285</v>
      </c>
      <c r="C6" s="79"/>
      <c r="D6" s="79"/>
      <c r="E6" s="79"/>
      <c r="F6" s="79"/>
      <c r="G6" s="79"/>
      <c r="H6" s="79"/>
      <c r="I6" s="38"/>
      <c r="J6" s="31"/>
      <c r="K6" s="31"/>
      <c r="L6" s="31"/>
      <c r="M6" s="31"/>
    </row>
    <row r="7" spans="1:13" ht="15.95" customHeight="1" thickBot="1" x14ac:dyDescent="0.3">
      <c r="A7" s="9">
        <f>INDEX('Point Grid'!$C$8:$I$36,MATCH($A$1,'Point Grid'!$A$8:$A$36,0),MATCH(A6,'Point Grid'!$C$7:$I$7,0))</f>
        <v>0.5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286</v>
      </c>
      <c r="C10" s="79"/>
      <c r="D10" s="79"/>
      <c r="E10" s="79"/>
      <c r="F10" s="79"/>
      <c r="G10" s="79"/>
      <c r="H10" s="79"/>
      <c r="I10" s="38"/>
      <c r="J10" s="31"/>
      <c r="K10" s="31"/>
      <c r="L10" s="31"/>
      <c r="M10" s="31"/>
    </row>
    <row r="11" spans="1:13" ht="15.95" customHeight="1" thickBot="1" x14ac:dyDescent="0.3">
      <c r="A11" s="9">
        <f>INDEX('Point Grid'!$C$8:$I$36,MATCH($A$1,'Point Grid'!$A$8:$A$36,0),MATCH(A10,'Point Grid'!$C$7:$I$7,0))</f>
        <v>0.75</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287</v>
      </c>
      <c r="C14" s="79"/>
      <c r="D14" s="79"/>
      <c r="E14" s="79"/>
      <c r="F14" s="79"/>
      <c r="G14" s="79"/>
      <c r="H14" s="79"/>
      <c r="I14" s="38"/>
      <c r="J14" s="31"/>
      <c r="K14" s="31"/>
      <c r="L14" s="31"/>
      <c r="M14" s="31"/>
    </row>
    <row r="15" spans="1:13" ht="15.95" customHeight="1" thickBot="1" x14ac:dyDescent="0.3">
      <c r="A15" s="9">
        <f>INDEX('Point Grid'!$C$8:$I$36,MATCH($A$1,'Point Grid'!$A$8:$A$36,0),MATCH(A14,'Point Grid'!$C$7:$I$7,0))</f>
        <v>0.5</v>
      </c>
      <c r="B15" s="79"/>
      <c r="C15" s="79"/>
      <c r="D15" s="79"/>
      <c r="E15" s="79"/>
      <c r="F15" s="79"/>
      <c r="G15" s="79"/>
      <c r="H15" s="79"/>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79" t="s">
        <v>288</v>
      </c>
      <c r="C18" s="79"/>
      <c r="D18" s="79"/>
      <c r="E18" s="79"/>
      <c r="F18" s="79"/>
      <c r="G18" s="79"/>
      <c r="H18" s="79"/>
      <c r="I18" s="38"/>
      <c r="J18" s="31"/>
      <c r="K18" s="31"/>
      <c r="L18" s="31"/>
      <c r="M18" s="31"/>
    </row>
    <row r="19" spans="1:13" ht="15.95" customHeight="1" thickBot="1" x14ac:dyDescent="0.3">
      <c r="A19" s="9">
        <f>INDEX('Point Grid'!$C$8:$I$36,MATCH($A$1,'Point Grid'!$A$8:$A$36,0),MATCH(A18,'Point Grid'!$C$7:$I$7,0))</f>
        <v>0.5</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B10:H11"/>
    <mergeCell ref="B14:H15"/>
    <mergeCell ref="B18:H19"/>
    <mergeCell ref="B6:H7"/>
    <mergeCell ref="H1:I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28</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79" t="s">
        <v>289</v>
      </c>
      <c r="C3" s="79"/>
      <c r="D3" s="79"/>
      <c r="E3" s="79"/>
      <c r="F3" s="79"/>
      <c r="G3" s="79"/>
      <c r="H3" s="79"/>
      <c r="I3" s="36"/>
      <c r="J3" s="31"/>
      <c r="K3" s="31"/>
      <c r="L3" s="31"/>
      <c r="M3" s="31"/>
    </row>
    <row r="4" spans="1:13" ht="15.95" customHeight="1" x14ac:dyDescent="0.25">
      <c r="A4" s="9">
        <f>INDEX('Point Grid'!B:B,MATCH('28'!A1,'Point Grid'!A:A,0))</f>
        <v>2.25</v>
      </c>
      <c r="B4" s="79"/>
      <c r="C4" s="79"/>
      <c r="D4" s="79"/>
      <c r="E4" s="79"/>
      <c r="F4" s="79"/>
      <c r="G4" s="79"/>
      <c r="H4" s="79"/>
      <c r="I4" s="36"/>
      <c r="J4" s="31"/>
      <c r="K4" s="31"/>
      <c r="L4" s="31"/>
      <c r="M4" s="31"/>
    </row>
    <row r="5" spans="1:13" ht="15.95" customHeight="1" x14ac:dyDescent="0.25">
      <c r="A5" s="9"/>
      <c r="B5" s="79"/>
      <c r="C5" s="79"/>
      <c r="D5" s="79"/>
      <c r="E5" s="79"/>
      <c r="F5" s="79"/>
      <c r="G5" s="79"/>
      <c r="H5" s="79"/>
      <c r="I5" s="36"/>
      <c r="J5" s="31"/>
      <c r="K5" s="31"/>
      <c r="L5" s="31"/>
      <c r="M5" s="31"/>
    </row>
    <row r="6" spans="1:13" ht="15.95" customHeight="1" x14ac:dyDescent="0.25">
      <c r="A6" s="29"/>
      <c r="B6" s="37"/>
      <c r="C6" s="37"/>
      <c r="D6" s="37"/>
      <c r="E6" s="37"/>
      <c r="F6" s="37"/>
      <c r="G6" s="37"/>
      <c r="H6" s="37"/>
      <c r="I6" s="38"/>
      <c r="J6" s="31"/>
      <c r="K6" s="31"/>
      <c r="L6" s="31"/>
      <c r="M6" s="31"/>
    </row>
    <row r="7" spans="1:13" ht="15.95" customHeight="1" x14ac:dyDescent="0.25">
      <c r="A7" s="26" t="s">
        <v>2</v>
      </c>
      <c r="B7" s="79" t="s">
        <v>290</v>
      </c>
      <c r="C7" s="79"/>
      <c r="D7" s="79"/>
      <c r="E7" s="79"/>
      <c r="F7" s="79"/>
      <c r="G7" s="79"/>
      <c r="H7" s="79"/>
      <c r="I7" s="38"/>
      <c r="J7" s="31"/>
      <c r="K7" s="31"/>
      <c r="L7" s="31"/>
      <c r="M7" s="31"/>
    </row>
    <row r="8" spans="1:13" ht="15.95" customHeight="1" thickBot="1" x14ac:dyDescent="0.3">
      <c r="A8" s="9">
        <f>INDEX('Point Grid'!$C$8:$I$36,MATCH($A$1,'Point Grid'!$A$8:$A$36,0),MATCH(A7,'Point Grid'!$C$7:$I$7,0))</f>
        <v>0.25</v>
      </c>
      <c r="B8" s="79"/>
      <c r="C8" s="79"/>
      <c r="D8" s="79"/>
      <c r="E8" s="79"/>
      <c r="F8" s="79"/>
      <c r="G8" s="79"/>
      <c r="H8" s="79"/>
      <c r="I8" s="38"/>
      <c r="J8" s="31"/>
      <c r="K8" s="31"/>
      <c r="L8" s="31"/>
      <c r="M8" s="31"/>
    </row>
    <row r="9" spans="1:13" ht="15.95" customHeight="1" thickBot="1" x14ac:dyDescent="0.3">
      <c r="A9" s="5"/>
      <c r="B9" s="37"/>
      <c r="C9" s="37"/>
      <c r="D9" s="37"/>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79" t="s">
        <v>291</v>
      </c>
      <c r="C11" s="79"/>
      <c r="D11" s="79"/>
      <c r="E11" s="79"/>
      <c r="F11" s="79"/>
      <c r="G11" s="79"/>
      <c r="H11" s="79"/>
      <c r="I11" s="38"/>
      <c r="J11" s="31"/>
      <c r="K11" s="31"/>
      <c r="L11" s="31"/>
      <c r="M11" s="31"/>
    </row>
    <row r="12" spans="1:13" ht="15.95" customHeight="1" thickBot="1" x14ac:dyDescent="0.3">
      <c r="A12" s="9">
        <f>INDEX('Point Grid'!$C$8:$I$36,MATCH($A$1,'Point Grid'!$A$8:$A$36,0),MATCH(A11,'Point Grid'!$C$7:$I$7,0))</f>
        <v>0.5</v>
      </c>
      <c r="B12" s="79"/>
      <c r="C12" s="79"/>
      <c r="D12" s="79"/>
      <c r="E12" s="79"/>
      <c r="F12" s="79"/>
      <c r="G12" s="79"/>
      <c r="H12" s="79"/>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4</v>
      </c>
      <c r="B15" s="79" t="s">
        <v>292</v>
      </c>
      <c r="C15" s="79"/>
      <c r="D15" s="79"/>
      <c r="E15" s="79"/>
      <c r="F15" s="79"/>
      <c r="G15" s="79"/>
      <c r="H15" s="79"/>
      <c r="I15" s="38"/>
      <c r="J15" s="31"/>
      <c r="K15" s="31"/>
      <c r="L15" s="31"/>
      <c r="M15" s="31"/>
    </row>
    <row r="16" spans="1:13" ht="15.95" customHeight="1" thickBot="1" x14ac:dyDescent="0.3">
      <c r="A16" s="9">
        <f>INDEX('Point Grid'!$C$8:$I$36,MATCH($A$1,'Point Grid'!$A$8:$A$36,0),MATCH(A15,'Point Grid'!$C$7:$I$7,0))</f>
        <v>1.5</v>
      </c>
      <c r="B16" s="79"/>
      <c r="C16" s="79"/>
      <c r="D16" s="79"/>
      <c r="E16" s="79"/>
      <c r="F16" s="79"/>
      <c r="G16" s="79"/>
      <c r="H16" s="79"/>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thickBot="1" x14ac:dyDescent="0.3">
      <c r="A18" s="30"/>
      <c r="B18" s="39"/>
      <c r="C18" s="39"/>
      <c r="D18" s="39"/>
      <c r="E18" s="39"/>
      <c r="F18" s="39"/>
      <c r="G18" s="39"/>
      <c r="H18" s="39"/>
      <c r="I18" s="40"/>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sheetData>
  <mergeCells count="5">
    <mergeCell ref="H1:I1"/>
    <mergeCell ref="B7:H8"/>
    <mergeCell ref="B11:H12"/>
    <mergeCell ref="B15:H16"/>
    <mergeCell ref="B3:H5"/>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29</v>
      </c>
      <c r="B1" s="27" t="s">
        <v>12</v>
      </c>
      <c r="C1" s="23"/>
      <c r="D1" s="23"/>
      <c r="E1" s="23"/>
      <c r="F1" s="23"/>
      <c r="G1" s="23"/>
      <c r="H1" s="77" t="s">
        <v>29</v>
      </c>
      <c r="I1" s="78"/>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Grid'!B:B,MATCH('29'!A1,'Point Grid'!A:A,0))</f>
        <v>3.25</v>
      </c>
      <c r="B4" s="33"/>
      <c r="C4" s="33"/>
      <c r="D4" s="33"/>
      <c r="E4" s="33"/>
      <c r="F4" s="33"/>
      <c r="G4" s="33"/>
      <c r="H4" s="33"/>
      <c r="I4" s="36"/>
      <c r="J4" s="31"/>
      <c r="K4" s="31"/>
      <c r="L4" s="31"/>
      <c r="M4" s="31"/>
    </row>
    <row r="5" spans="1:13" ht="15.95" customHeight="1" x14ac:dyDescent="0.25">
      <c r="A5" s="29"/>
      <c r="B5" s="37"/>
      <c r="C5" s="37"/>
      <c r="D5" s="37"/>
      <c r="E5" s="37"/>
      <c r="F5" s="37"/>
      <c r="G5" s="37"/>
      <c r="H5" s="37"/>
      <c r="I5" s="38"/>
      <c r="J5" s="31"/>
      <c r="K5" s="31"/>
      <c r="L5" s="31"/>
      <c r="M5" s="31"/>
    </row>
    <row r="6" spans="1:13" ht="15.95" customHeight="1" x14ac:dyDescent="0.25">
      <c r="A6" s="26" t="s">
        <v>2</v>
      </c>
      <c r="B6" s="79" t="s">
        <v>303</v>
      </c>
      <c r="C6" s="79"/>
      <c r="D6" s="79"/>
      <c r="E6" s="79"/>
      <c r="F6" s="79"/>
      <c r="G6" s="79"/>
      <c r="H6" s="79"/>
      <c r="I6" s="38"/>
      <c r="J6" s="31"/>
      <c r="K6" s="31"/>
      <c r="L6" s="31"/>
      <c r="M6" s="31"/>
    </row>
    <row r="7" spans="1:13" ht="15.95" customHeight="1" thickBot="1" x14ac:dyDescent="0.3">
      <c r="A7" s="9">
        <f>INDEX('Point Grid'!$C$8:$I$36,MATCH($A$1,'Point Grid'!$A$8:$A$36,0),MATCH(A6,'Point Grid'!$C$7:$I$7,0))</f>
        <v>0.75</v>
      </c>
      <c r="B7" s="79"/>
      <c r="C7" s="79"/>
      <c r="D7" s="79"/>
      <c r="E7" s="79"/>
      <c r="F7" s="79"/>
      <c r="G7" s="79"/>
      <c r="H7" s="79"/>
      <c r="I7" s="38"/>
      <c r="J7" s="31"/>
      <c r="K7" s="31"/>
      <c r="L7" s="31"/>
      <c r="M7" s="31"/>
    </row>
    <row r="8" spans="1:13" ht="15.95" customHeight="1" thickBot="1" x14ac:dyDescent="0.3">
      <c r="A8" s="5"/>
      <c r="B8" s="37"/>
      <c r="C8" s="37"/>
      <c r="D8" s="37"/>
      <c r="E8" s="37"/>
      <c r="F8" s="37"/>
      <c r="G8" s="37"/>
      <c r="H8" s="37"/>
      <c r="I8" s="38"/>
      <c r="J8" s="31"/>
      <c r="K8" s="31"/>
      <c r="L8" s="31"/>
      <c r="M8" s="31"/>
    </row>
    <row r="9" spans="1:13" ht="15.95" customHeight="1" x14ac:dyDescent="0.25">
      <c r="A9" s="29"/>
      <c r="B9" s="37"/>
      <c r="C9" s="37"/>
      <c r="D9" s="37"/>
      <c r="E9" s="37"/>
      <c r="F9" s="37"/>
      <c r="G9" s="37"/>
      <c r="H9" s="37"/>
      <c r="I9" s="38"/>
      <c r="J9" s="31"/>
      <c r="K9" s="31"/>
      <c r="L9" s="31"/>
      <c r="M9" s="31"/>
    </row>
    <row r="10" spans="1:13" ht="15.95" customHeight="1" x14ac:dyDescent="0.25">
      <c r="A10" s="26" t="s">
        <v>3</v>
      </c>
      <c r="B10" s="79" t="s">
        <v>293</v>
      </c>
      <c r="C10" s="79"/>
      <c r="D10" s="79"/>
      <c r="E10" s="79"/>
      <c r="F10" s="79"/>
      <c r="G10" s="79"/>
      <c r="H10" s="79"/>
      <c r="I10" s="38"/>
      <c r="J10" s="31"/>
      <c r="K10" s="31"/>
      <c r="L10" s="31"/>
      <c r="M10" s="31"/>
    </row>
    <row r="11" spans="1:13" ht="15.95" customHeight="1" thickBot="1" x14ac:dyDescent="0.3">
      <c r="A11" s="9">
        <f>INDEX('Point Grid'!$C$8:$I$36,MATCH($A$1,'Point Grid'!$A$8:$A$36,0),MATCH(A10,'Point Grid'!$C$7:$I$7,0))</f>
        <v>1</v>
      </c>
      <c r="B11" s="79"/>
      <c r="C11" s="79"/>
      <c r="D11" s="79"/>
      <c r="E11" s="79"/>
      <c r="F11" s="79"/>
      <c r="G11" s="79"/>
      <c r="H11" s="79"/>
      <c r="I11" s="38"/>
      <c r="J11" s="31"/>
      <c r="K11" s="31"/>
      <c r="L11" s="31"/>
      <c r="M11" s="31"/>
    </row>
    <row r="12" spans="1:13" ht="15.95" customHeight="1" thickBot="1" x14ac:dyDescent="0.3">
      <c r="A12" s="5"/>
      <c r="B12" s="37"/>
      <c r="C12" s="37"/>
      <c r="D12" s="37"/>
      <c r="E12" s="37"/>
      <c r="F12" s="37"/>
      <c r="G12" s="37"/>
      <c r="H12" s="37"/>
      <c r="I12" s="38"/>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4</v>
      </c>
      <c r="B14" s="79" t="s">
        <v>294</v>
      </c>
      <c r="C14" s="79"/>
      <c r="D14" s="79"/>
      <c r="E14" s="79"/>
      <c r="F14" s="79"/>
      <c r="G14" s="79"/>
      <c r="H14" s="79"/>
      <c r="I14" s="38"/>
      <c r="J14" s="31"/>
      <c r="K14" s="31"/>
      <c r="L14" s="31"/>
      <c r="M14" s="31"/>
    </row>
    <row r="15" spans="1:13" ht="15.95" customHeight="1" thickBot="1" x14ac:dyDescent="0.3">
      <c r="A15" s="9">
        <f>INDEX('Point Grid'!$C$8:$I$36,MATCH($A$1,'Point Grid'!$A$8:$A$36,0),MATCH(A14,'Point Grid'!$C$7:$I$7,0))</f>
        <v>1</v>
      </c>
      <c r="B15" s="79"/>
      <c r="C15" s="79"/>
      <c r="D15" s="79"/>
      <c r="E15" s="79"/>
      <c r="F15" s="79"/>
      <c r="G15" s="79"/>
      <c r="H15" s="79"/>
      <c r="I15" s="38"/>
      <c r="J15" s="31"/>
      <c r="K15" s="31"/>
      <c r="L15" s="31"/>
      <c r="M15" s="31"/>
    </row>
    <row r="16" spans="1:13" ht="15.95" customHeight="1" thickBot="1" x14ac:dyDescent="0.3">
      <c r="A16" s="5"/>
      <c r="B16" s="79"/>
      <c r="C16" s="79"/>
      <c r="D16" s="79"/>
      <c r="E16" s="79"/>
      <c r="F16" s="79"/>
      <c r="G16" s="79"/>
      <c r="H16" s="79"/>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5</v>
      </c>
      <c r="B18" s="79" t="s">
        <v>295</v>
      </c>
      <c r="C18" s="79"/>
      <c r="D18" s="79"/>
      <c r="E18" s="79"/>
      <c r="F18" s="79"/>
      <c r="G18" s="79"/>
      <c r="H18" s="79"/>
      <c r="I18" s="38"/>
      <c r="J18" s="31"/>
      <c r="K18" s="31"/>
      <c r="L18" s="31"/>
      <c r="M18" s="31"/>
    </row>
    <row r="19" spans="1:13" ht="15.95" customHeight="1" thickBot="1" x14ac:dyDescent="0.3">
      <c r="A19" s="9">
        <f>INDEX('Point Grid'!$C$8:$I$36,MATCH($A$1,'Point Grid'!$A$8:$A$36,0),MATCH(A18,'Point Grid'!$C$7:$I$7,0))</f>
        <v>0.5</v>
      </c>
      <c r="B19" s="79"/>
      <c r="C19" s="79"/>
      <c r="D19" s="79"/>
      <c r="E19" s="79"/>
      <c r="F19" s="79"/>
      <c r="G19" s="79"/>
      <c r="H19" s="79"/>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5">
    <mergeCell ref="H1:I1"/>
    <mergeCell ref="B6:H7"/>
    <mergeCell ref="B10:H11"/>
    <mergeCell ref="B18:H19"/>
    <mergeCell ref="B14:H16"/>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2024-06-22T01:04:48Z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90f5e94-b30f-4e73-9b6b-e333361c0d6b_Enabled">
    <vt:lpwstr>true</vt:lpwstr>
  </property>
  <property fmtid="{D5CDD505-2E9C-101B-9397-08002B2CF9AE}" pid="5" name="MSIP_Label_290f5e94-b30f-4e73-9b6b-e333361c0d6b_SetDate">
    <vt:lpwstr>2024-06-21T14:34:38Z</vt:lpwstr>
  </property>
  <property fmtid="{D5CDD505-2E9C-101B-9397-08002B2CF9AE}" pid="6" name="MSIP_Label_290f5e94-b30f-4e73-9b6b-e333361c0d6b_Method">
    <vt:lpwstr>Standard</vt:lpwstr>
  </property>
  <property fmtid="{D5CDD505-2E9C-101B-9397-08002B2CF9AE}" pid="7" name="MSIP_Label_290f5e94-b30f-4e73-9b6b-e333361c0d6b_Name">
    <vt:lpwstr>290f5e94-b30f-4e73-9b6b-e333361c0d6b</vt:lpwstr>
  </property>
  <property fmtid="{D5CDD505-2E9C-101B-9397-08002B2CF9AE}" pid="8" name="MSIP_Label_290f5e94-b30f-4e73-9b6b-e333361c0d6b_SiteId">
    <vt:lpwstr>399ead0d-c7c4-4583-88a4-d98814f80b0e</vt:lpwstr>
  </property>
  <property fmtid="{D5CDD505-2E9C-101B-9397-08002B2CF9AE}" pid="9" name="MSIP_Label_290f5e94-b30f-4e73-9b6b-e333361c0d6b_ActionId">
    <vt:lpwstr>c6324de0-aaaf-475b-a99c-bad4b3dad49d</vt:lpwstr>
  </property>
  <property fmtid="{D5CDD505-2E9C-101B-9397-08002B2CF9AE}" pid="10" name="MSIP_Label_290f5e94-b30f-4e73-9b6b-e333361c0d6b_ContentBits">
    <vt:lpwstr>0</vt:lpwstr>
  </property>
  <property fmtid="{D5CDD505-2E9C-101B-9397-08002B2CF9AE}" pid="11" name="{A44787D4-0540-4523-9961-78E4036D8C6D}">
    <vt:lpwstr>{F01530B2-6D44-4B21-BA6D-6D1A87E680A8}</vt:lpwstr>
  </property>
</Properties>
</file>