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esktop\OneDrive\Exam-6US\practice exams\CA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55" r:id="rId27"/>
    <sheet name="26" sheetId="56" r:id="rId28"/>
    <sheet name="27" sheetId="57" r:id="rId29"/>
    <sheet name="28" sheetId="58" r:id="rId30"/>
    <sheet name="29" sheetId="59" r:id="rId31"/>
    <sheet name="30" sheetId="60" r:id="rId32"/>
    <sheet name="31" sheetId="61" r:id="rId3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61" l="1"/>
  <c r="A16" i="61"/>
  <c r="A15" i="60"/>
  <c r="A11" i="60"/>
  <c r="A27" i="59"/>
  <c r="A23" i="59"/>
  <c r="A24" i="58"/>
  <c r="A20" i="58"/>
  <c r="A16" i="58"/>
  <c r="L37" i="1"/>
  <c r="B37" i="1"/>
  <c r="A4" i="60" s="1"/>
  <c r="L36" i="1"/>
  <c r="B36" i="1"/>
  <c r="A4" i="59" s="1"/>
  <c r="L35" i="1"/>
  <c r="B35" i="1"/>
  <c r="A4" i="58" s="1"/>
  <c r="L34" i="1"/>
  <c r="B34" i="1"/>
  <c r="A4" i="57" s="1"/>
  <c r="A20" i="57"/>
  <c r="A11" i="56"/>
  <c r="A7" i="56"/>
  <c r="A18" i="55"/>
  <c r="A23" i="28"/>
  <c r="A15" i="29"/>
  <c r="A11" i="29"/>
  <c r="A7" i="29"/>
  <c r="A11" i="30"/>
  <c r="A7" i="30"/>
  <c r="A32" i="23"/>
  <c r="A28" i="23"/>
  <c r="A37" i="22"/>
  <c r="A33" i="22"/>
  <c r="A29" i="22"/>
  <c r="A31" i="21"/>
  <c r="A24" i="21"/>
  <c r="A20" i="21"/>
  <c r="A16" i="21"/>
  <c r="A49" i="20"/>
  <c r="A45" i="20"/>
  <c r="A39" i="54"/>
  <c r="A35" i="54"/>
  <c r="A31" i="54"/>
  <c r="A35" i="35"/>
  <c r="A31" i="35"/>
  <c r="A24" i="36"/>
  <c r="A20" i="36"/>
  <c r="A16" i="36"/>
  <c r="A12" i="36"/>
  <c r="A18" i="37"/>
  <c r="A14" i="37"/>
  <c r="A19" i="38"/>
  <c r="A15" i="38"/>
  <c r="A10" i="38"/>
  <c r="A14" i="39"/>
  <c r="A10" i="39"/>
  <c r="A10" i="40"/>
  <c r="A19" i="41"/>
  <c r="A15" i="41"/>
  <c r="A11" i="41"/>
  <c r="A7" i="41"/>
  <c r="A15" i="42"/>
  <c r="A11" i="42"/>
  <c r="A7" i="42"/>
  <c r="A11" i="49"/>
  <c r="A7" i="49"/>
  <c r="A11" i="50"/>
  <c r="A11" i="51"/>
  <c r="A7" i="51"/>
  <c r="A15" i="52"/>
  <c r="A11" i="52"/>
  <c r="A7" i="52"/>
  <c r="A16" i="53"/>
  <c r="A12" i="53"/>
  <c r="A7" i="53"/>
  <c r="A15" i="5"/>
  <c r="A11" i="5"/>
  <c r="A7" i="5"/>
  <c r="A15" i="4"/>
  <c r="A11" i="4"/>
  <c r="A7" i="4"/>
  <c r="A15" i="2"/>
  <c r="A11" i="2"/>
  <c r="A7" i="2"/>
  <c r="L38" i="1"/>
  <c r="B38" i="1"/>
  <c r="A4" i="61" s="1"/>
  <c r="L33" i="1"/>
  <c r="B33" i="1"/>
  <c r="A4" i="56" s="1"/>
  <c r="L32" i="1"/>
  <c r="B32" i="1"/>
  <c r="A4" i="55" s="1"/>
  <c r="B31" i="1"/>
  <c r="A4" i="28" s="1"/>
  <c r="B30" i="1"/>
  <c r="A4" i="29" s="1"/>
  <c r="B29" i="1"/>
  <c r="A4" i="30" s="1"/>
  <c r="B28" i="1"/>
  <c r="A4" i="23" s="1"/>
  <c r="B27" i="1"/>
  <c r="A4" i="22" s="1"/>
  <c r="B26" i="1"/>
  <c r="A4" i="21" s="1"/>
  <c r="B25" i="1"/>
  <c r="A4" i="20" s="1"/>
  <c r="B24" i="1"/>
  <c r="A4" i="54" s="1"/>
  <c r="B23" i="1"/>
  <c r="A4" i="35" s="1"/>
  <c r="B22" i="1"/>
  <c r="A4" i="36" s="1"/>
  <c r="B21" i="1"/>
  <c r="A4" i="37" s="1"/>
  <c r="B20" i="1"/>
  <c r="A4" i="38" s="1"/>
  <c r="B19" i="1"/>
  <c r="A4" i="39" s="1"/>
  <c r="B18" i="1"/>
  <c r="A4" i="40" s="1"/>
  <c r="B17" i="1"/>
  <c r="A4" i="41" s="1"/>
  <c r="B16" i="1"/>
  <c r="A4" i="42" s="1"/>
  <c r="B15" i="1"/>
  <c r="A4" i="49" s="1"/>
  <c r="B14" i="1"/>
  <c r="B13" i="1"/>
  <c r="A4" i="51" s="1"/>
  <c r="B12" i="1"/>
  <c r="A4" i="52" s="1"/>
  <c r="B11" i="1"/>
  <c r="A4" i="53" s="1"/>
  <c r="L26" i="1"/>
  <c r="L31" i="1"/>
  <c r="L30" i="1"/>
  <c r="L29" i="1"/>
  <c r="L28" i="1"/>
  <c r="L27" i="1"/>
  <c r="L9" i="1"/>
  <c r="L10" i="1"/>
  <c r="L11" i="1"/>
  <c r="L12" i="1"/>
  <c r="L13" i="1"/>
  <c r="L14" i="1"/>
  <c r="L15" i="1"/>
  <c r="L16" i="1"/>
  <c r="L17" i="1"/>
  <c r="L18" i="1"/>
  <c r="L19" i="1"/>
  <c r="L20" i="1"/>
  <c r="L21" i="1"/>
  <c r="L22" i="1"/>
  <c r="L23" i="1"/>
  <c r="L24" i="1"/>
  <c r="L25" i="1"/>
  <c r="L8" i="1"/>
  <c r="B9" i="1"/>
  <c r="A4" i="4" s="1"/>
  <c r="B10" i="1"/>
  <c r="A4" i="5" s="1"/>
  <c r="B8" i="1"/>
  <c r="A4" i="2" s="1"/>
  <c r="M8" i="1" s="1" a="1"/>
  <c r="M8" i="1" s="1"/>
  <c r="J27" i="1"/>
  <c r="J15" i="1"/>
  <c r="J16" i="1"/>
  <c r="J20" i="1"/>
  <c r="J35" i="1"/>
  <c r="J17" i="1"/>
  <c r="J22" i="1"/>
  <c r="J21" i="1"/>
  <c r="J38" i="1"/>
  <c r="J30" i="1"/>
  <c r="J36" i="1"/>
  <c r="J14" i="1"/>
  <c r="J25" i="1"/>
  <c r="J8" i="1"/>
  <c r="J23" i="1"/>
  <c r="J11" i="1"/>
  <c r="J24" i="1"/>
  <c r="J10" i="1"/>
  <c r="J13" i="1"/>
  <c r="J19" i="1"/>
  <c r="J32" i="1"/>
  <c r="J18" i="1"/>
  <c r="J34" i="1"/>
  <c r="J33" i="1"/>
  <c r="J12" i="1"/>
  <c r="J28" i="1"/>
  <c r="J37" i="1"/>
  <c r="J31" i="1"/>
  <c r="J26" i="1"/>
  <c r="J29" i="1"/>
  <c r="J9" i="1"/>
  <c r="P38" i="1" l="1" a="1"/>
  <c r="P38" i="1" s="1"/>
  <c r="N37" i="1" a="1"/>
  <c r="N37" i="1" s="1"/>
  <c r="Q35" i="1" a="1"/>
  <c r="Q35" i="1" s="1"/>
  <c r="O36" i="1" a="1"/>
  <c r="O36" i="1" s="1"/>
  <c r="P36" i="1" a="1"/>
  <c r="P36" i="1" s="1"/>
  <c r="N35" i="1" a="1"/>
  <c r="N35" i="1" s="1"/>
  <c r="M36" i="1" a="1"/>
  <c r="M36" i="1" s="1"/>
  <c r="S38" i="1" a="1"/>
  <c r="S38" i="1" s="1"/>
  <c r="O38" i="1" a="1"/>
  <c r="O38" i="1" s="1"/>
  <c r="Q37" i="1" a="1"/>
  <c r="Q37" i="1" s="1"/>
  <c r="S36" i="1" a="1"/>
  <c r="S36" i="1" s="1"/>
  <c r="M37" i="1" a="1"/>
  <c r="M37" i="1" s="1"/>
  <c r="R38" i="1" a="1"/>
  <c r="R38" i="1" s="1"/>
  <c r="N38" i="1" a="1"/>
  <c r="N38" i="1" s="1"/>
  <c r="P37" i="1" a="1"/>
  <c r="P37" i="1" s="1"/>
  <c r="R36" i="1" a="1"/>
  <c r="R36" i="1" s="1"/>
  <c r="N36" i="1" a="1"/>
  <c r="N36" i="1" s="1"/>
  <c r="P35" i="1" a="1"/>
  <c r="P35" i="1" s="1"/>
  <c r="Q38" i="1" a="1"/>
  <c r="Q38" i="1" s="1"/>
  <c r="S37" i="1" a="1"/>
  <c r="S37" i="1" s="1"/>
  <c r="O37" i="1" a="1"/>
  <c r="O37" i="1" s="1"/>
  <c r="Q36" i="1" a="1"/>
  <c r="Q36" i="1" s="1"/>
  <c r="S35" i="1" a="1"/>
  <c r="S35" i="1" s="1"/>
  <c r="O35" i="1" a="1"/>
  <c r="O35" i="1" s="1"/>
  <c r="M35" i="1" a="1"/>
  <c r="M35" i="1" s="1"/>
  <c r="M38" i="1" a="1"/>
  <c r="M38" i="1" s="1"/>
  <c r="R37" i="1" a="1"/>
  <c r="R37" i="1" s="1"/>
  <c r="R35" i="1" a="1"/>
  <c r="R35" i="1" s="1"/>
  <c r="N34" i="1" a="1"/>
  <c r="N34" i="1" s="1"/>
  <c r="P34" i="1" a="1"/>
  <c r="P34" i="1" s="1"/>
  <c r="R34" i="1" a="1"/>
  <c r="R34" i="1" s="1"/>
  <c r="A4" i="50"/>
  <c r="M14" i="1" s="1" a="1"/>
  <c r="M14" i="1" s="1"/>
  <c r="M34" i="1" a="1"/>
  <c r="M34" i="1" s="1"/>
  <c r="O34" i="1" a="1"/>
  <c r="O34" i="1" s="1"/>
  <c r="Q34" i="1" a="1"/>
  <c r="Q34" i="1" s="1"/>
  <c r="S34" i="1" a="1"/>
  <c r="S34" i="1" s="1"/>
  <c r="M31" i="1" a="1"/>
  <c r="M31" i="1" s="1"/>
  <c r="M19" i="1" a="1"/>
  <c r="M19" i="1" s="1"/>
  <c r="M16" i="1" a="1"/>
  <c r="M16" i="1" s="1"/>
  <c r="M23" i="1" a="1"/>
  <c r="M23" i="1" s="1"/>
  <c r="M25" i="1" a="1"/>
  <c r="M25" i="1" s="1"/>
  <c r="M33" i="1" a="1"/>
  <c r="M33" i="1" s="1"/>
  <c r="M24" i="1" a="1"/>
  <c r="M24" i="1" s="1"/>
  <c r="M30" i="1" a="1"/>
  <c r="M30" i="1" s="1"/>
  <c r="M22" i="1" a="1"/>
  <c r="M22" i="1" s="1"/>
  <c r="M17" i="1" a="1"/>
  <c r="M17" i="1" s="1"/>
  <c r="S32" i="1" a="1"/>
  <c r="S32" i="1" s="1"/>
  <c r="M32" i="1" a="1"/>
  <c r="M32" i="1" s="1"/>
  <c r="R20" i="1" a="1"/>
  <c r="R20" i="1" s="1"/>
  <c r="P28" i="1" a="1"/>
  <c r="P28" i="1" s="1"/>
  <c r="N20" i="1" a="1"/>
  <c r="N20" i="1" s="1"/>
  <c r="N26" i="1" a="1"/>
  <c r="N26" i="1" s="1"/>
  <c r="N27" i="1" a="1"/>
  <c r="N27" i="1" s="1"/>
  <c r="S28" i="1" a="1"/>
  <c r="S28" i="1" s="1"/>
  <c r="Q32" i="1" a="1"/>
  <c r="Q32" i="1" s="1"/>
  <c r="S15" i="1" a="1"/>
  <c r="S15" i="1" s="1"/>
  <c r="M20" i="1" a="1"/>
  <c r="M20" i="1" s="1"/>
  <c r="R28" i="1" a="1"/>
  <c r="R28" i="1" s="1"/>
  <c r="P20" i="1" a="1"/>
  <c r="P20" i="1" s="1"/>
  <c r="N31" i="1" a="1"/>
  <c r="N31" i="1" s="1"/>
  <c r="M28" i="1" a="1"/>
  <c r="M28" i="1" s="1"/>
  <c r="N28" i="1" a="1"/>
  <c r="N28" i="1" s="1"/>
  <c r="M27" i="1" a="1"/>
  <c r="M27" i="1" s="1"/>
  <c r="R32" i="1" a="1"/>
  <c r="R32" i="1" s="1"/>
  <c r="P32" i="1" a="1"/>
  <c r="P32" i="1" s="1"/>
  <c r="N32" i="1" a="1"/>
  <c r="N32" i="1" s="1"/>
  <c r="N18" i="1" a="1"/>
  <c r="N18" i="1" s="1"/>
  <c r="N19" i="1" a="1"/>
  <c r="N19" i="1" s="1"/>
  <c r="Q20" i="1" a="1"/>
  <c r="Q20" i="1" s="1"/>
  <c r="Q28" i="1" a="1"/>
  <c r="Q28" i="1" s="1"/>
  <c r="R21" i="1" a="1"/>
  <c r="R21" i="1" s="1"/>
  <c r="S20" i="1" a="1"/>
  <c r="S20" i="1" s="1"/>
  <c r="S18" i="1" a="1"/>
  <c r="S18" i="1" s="1"/>
  <c r="O19" i="1" a="1"/>
  <c r="O19" i="1" s="1"/>
  <c r="R22" i="1" a="1"/>
  <c r="R22" i="1" s="1"/>
  <c r="P23" i="1" a="1"/>
  <c r="P23" i="1" s="1"/>
  <c r="S13" i="1" a="1"/>
  <c r="S13" i="1" s="1"/>
  <c r="S29" i="1" a="1"/>
  <c r="S29" i="1" s="1"/>
  <c r="S24" i="1" a="1"/>
  <c r="S24" i="1" s="1"/>
  <c r="S25" i="1" a="1"/>
  <c r="S25" i="1" s="1"/>
  <c r="Q26" i="1" a="1"/>
  <c r="Q26" i="1" s="1"/>
  <c r="O27" i="1" a="1"/>
  <c r="O27" i="1" s="1"/>
  <c r="N30" i="1" a="1"/>
  <c r="N30" i="1" s="1"/>
  <c r="S31" i="1" a="1"/>
  <c r="S31" i="1" s="1"/>
  <c r="R33" i="1" a="1"/>
  <c r="R33" i="1" s="1"/>
  <c r="P33" i="1" a="1"/>
  <c r="P33" i="1" s="1"/>
  <c r="S22" i="1" a="1"/>
  <c r="S22" i="1" s="1"/>
  <c r="Q30" i="1" a="1"/>
  <c r="Q30" i="1" s="1"/>
  <c r="R30" i="1" a="1"/>
  <c r="R30" i="1" s="1"/>
  <c r="Q31" i="1" a="1"/>
  <c r="Q31" i="1" s="1"/>
  <c r="S23" i="1" a="1"/>
  <c r="S23" i="1" s="1"/>
  <c r="Q19" i="1" a="1"/>
  <c r="Q19" i="1" s="1"/>
  <c r="S27" i="1" a="1"/>
  <c r="S27" i="1" s="1"/>
  <c r="O33" i="1" a="1"/>
  <c r="O33" i="1" s="1"/>
  <c r="M13" i="1" a="1"/>
  <c r="M13" i="1" s="1"/>
  <c r="M12" i="1" a="1"/>
  <c r="M12" i="1" s="1"/>
  <c r="S12" i="1" a="1"/>
  <c r="S12" i="1" s="1"/>
  <c r="R29" i="1" a="1"/>
  <c r="R29" i="1" s="1"/>
  <c r="O31" i="1" a="1"/>
  <c r="O31" i="1" s="1"/>
  <c r="S33" i="1" a="1"/>
  <c r="S33" i="1" s="1"/>
  <c r="P31" i="1" a="1"/>
  <c r="P31" i="1" s="1"/>
  <c r="M29" i="1" a="1"/>
  <c r="M29" i="1" s="1"/>
  <c r="S30" i="1" a="1"/>
  <c r="S30" i="1" s="1"/>
  <c r="O30" i="1" a="1"/>
  <c r="O30" i="1" s="1"/>
  <c r="P29" i="1" a="1"/>
  <c r="P29" i="1" s="1"/>
  <c r="Q29" i="1" a="1"/>
  <c r="Q29" i="1" s="1"/>
  <c r="Q18" i="1" a="1"/>
  <c r="Q18" i="1" s="1"/>
  <c r="O29" i="1" a="1"/>
  <c r="O29" i="1" s="1"/>
  <c r="Q27" i="1" a="1"/>
  <c r="Q27" i="1" s="1"/>
  <c r="Q33" i="1" a="1"/>
  <c r="Q33" i="1" s="1"/>
  <c r="O21" i="1" a="1"/>
  <c r="O21" i="1" s="1"/>
  <c r="P27" i="1" a="1"/>
  <c r="P27" i="1" s="1"/>
  <c r="O22" i="1" a="1"/>
  <c r="O22" i="1" s="1"/>
  <c r="S16" i="1" a="1"/>
  <c r="S16" i="1" s="1"/>
  <c r="N12" i="1" a="1"/>
  <c r="N12" i="1" s="1"/>
  <c r="O23" i="1" a="1"/>
  <c r="O23" i="1" s="1"/>
  <c r="R13" i="1" a="1"/>
  <c r="R13" i="1" s="1"/>
  <c r="P13" i="1" a="1"/>
  <c r="P13" i="1" s="1"/>
  <c r="P15" i="1" a="1"/>
  <c r="P15" i="1" s="1"/>
  <c r="P16" i="1" a="1"/>
  <c r="P16" i="1" s="1"/>
  <c r="P17" i="1" a="1"/>
  <c r="P17" i="1" s="1"/>
  <c r="P24" i="1" a="1"/>
  <c r="P24" i="1" s="1"/>
  <c r="P25" i="1" a="1"/>
  <c r="P25" i="1" s="1"/>
  <c r="S26" i="1" a="1"/>
  <c r="S26" i="1" s="1"/>
  <c r="Q13" i="1" a="1"/>
  <c r="Q13" i="1" s="1"/>
  <c r="O15" i="1" a="1"/>
  <c r="O15" i="1" s="1"/>
  <c r="O13" i="1" a="1"/>
  <c r="O13" i="1" s="1"/>
  <c r="Q11" i="1" a="1"/>
  <c r="Q11" i="1" s="1"/>
  <c r="R11" i="1" a="1"/>
  <c r="R11" i="1" s="1"/>
  <c r="S11" i="1" a="1"/>
  <c r="S11" i="1" s="1"/>
  <c r="P11" i="1" a="1"/>
  <c r="P11" i="1" s="1"/>
  <c r="N11" i="1" a="1"/>
  <c r="N11" i="1" s="1"/>
  <c r="S17" i="1" a="1"/>
  <c r="S17" i="1" s="1"/>
  <c r="Q12" i="1" a="1"/>
  <c r="Q12" i="1" s="1"/>
  <c r="Q17" i="1" a="1"/>
  <c r="Q17" i="1" s="1"/>
  <c r="Q25" i="1" a="1"/>
  <c r="Q25" i="1" s="1"/>
  <c r="O12" i="1" a="1"/>
  <c r="O12" i="1" s="1"/>
  <c r="R16" i="1" a="1"/>
  <c r="R16" i="1" s="1"/>
  <c r="P19" i="1" a="1"/>
  <c r="P19" i="1" s="1"/>
  <c r="N22" i="1" a="1"/>
  <c r="N22" i="1" s="1"/>
  <c r="R24" i="1" a="1"/>
  <c r="R24" i="1" s="1"/>
  <c r="M21" i="1" a="1"/>
  <c r="M21" i="1" s="1"/>
  <c r="N15" i="1" a="1"/>
  <c r="N15" i="1" s="1"/>
  <c r="R17" i="1" a="1"/>
  <c r="R17" i="1" s="1"/>
  <c r="N23" i="1" a="1"/>
  <c r="N23" i="1" s="1"/>
  <c r="R25" i="1" a="1"/>
  <c r="R25" i="1" s="1"/>
  <c r="N16" i="1" a="1"/>
  <c r="N16" i="1" s="1"/>
  <c r="R18" i="1" a="1"/>
  <c r="R18" i="1" s="1"/>
  <c r="P21" i="1" a="1"/>
  <c r="P21" i="1" s="1"/>
  <c r="N24" i="1" a="1"/>
  <c r="N24" i="1" s="1"/>
  <c r="R26" i="1" a="1"/>
  <c r="R26" i="1" s="1"/>
  <c r="O17" i="1" a="1"/>
  <c r="O17" i="1" s="1"/>
  <c r="S19" i="1" a="1"/>
  <c r="S19" i="1" s="1"/>
  <c r="Q22" i="1" a="1"/>
  <c r="Q22" i="1" s="1"/>
  <c r="O25" i="1" a="1"/>
  <c r="O25" i="1" s="1"/>
  <c r="Q15" i="1" a="1"/>
  <c r="Q15" i="1" s="1"/>
  <c r="O18" i="1" a="1"/>
  <c r="O18" i="1" s="1"/>
  <c r="Q23" i="1" a="1"/>
  <c r="Q23" i="1" s="1"/>
  <c r="O26" i="1" a="1"/>
  <c r="O26" i="1" s="1"/>
  <c r="Q16" i="1" a="1"/>
  <c r="Q16" i="1" s="1"/>
  <c r="S21" i="1" a="1"/>
  <c r="S21" i="1" s="1"/>
  <c r="Q24" i="1" a="1"/>
  <c r="Q24" i="1" s="1"/>
  <c r="R12" i="1" a="1"/>
  <c r="R12" i="1" s="1"/>
  <c r="P9" i="1" a="1"/>
  <c r="P9" i="1" s="1"/>
  <c r="Q21" i="1" a="1"/>
  <c r="Q21" i="1" s="1"/>
  <c r="P12" i="1" a="1"/>
  <c r="P12" i="1" s="1"/>
  <c r="O10" i="1" a="1"/>
  <c r="O10" i="1" s="1"/>
  <c r="Q10" i="1" a="1"/>
  <c r="Q10" i="1" s="1"/>
  <c r="S10" i="1" a="1"/>
  <c r="S10" i="1" s="1"/>
  <c r="N10" i="1" a="1"/>
  <c r="N10" i="1" s="1"/>
  <c r="P10" i="1" a="1"/>
  <c r="P10" i="1" s="1"/>
  <c r="O16" i="1" a="1"/>
  <c r="O16" i="1" s="1"/>
  <c r="M11" i="1" a="1"/>
  <c r="M11" i="1" s="1"/>
  <c r="N13" i="1" a="1"/>
  <c r="N13" i="1" s="1"/>
  <c r="O20" i="1" a="1"/>
  <c r="O20" i="1" s="1"/>
  <c r="N17" i="1" a="1"/>
  <c r="N17" i="1" s="1"/>
  <c r="P30" i="1" a="1"/>
  <c r="P30" i="1" s="1"/>
  <c r="N25" i="1" a="1"/>
  <c r="N25" i="1" s="1"/>
  <c r="O28" i="1" a="1"/>
  <c r="O28" i="1" s="1"/>
  <c r="O32" i="1" a="1"/>
  <c r="O32" i="1" s="1"/>
  <c r="R10" i="1" a="1"/>
  <c r="R10" i="1" s="1"/>
  <c r="O11" i="1" a="1"/>
  <c r="O11" i="1" s="1"/>
  <c r="R23" i="1" a="1"/>
  <c r="R23" i="1" s="1"/>
  <c r="N33" i="1" a="1"/>
  <c r="N33" i="1" s="1"/>
  <c r="P22" i="1" a="1"/>
  <c r="P22" i="1" s="1"/>
  <c r="O24" i="1" a="1"/>
  <c r="O24" i="1" s="1"/>
  <c r="R27" i="1" a="1"/>
  <c r="R27" i="1" s="1"/>
  <c r="R19" i="1" a="1"/>
  <c r="R19" i="1" s="1"/>
  <c r="N29" i="1" a="1"/>
  <c r="N29" i="1" s="1"/>
  <c r="M3" i="1"/>
  <c r="N21" i="1" a="1"/>
  <c r="N21" i="1" s="1"/>
  <c r="S8" i="1" a="1"/>
  <c r="S8" i="1" s="1"/>
  <c r="R9" i="1" a="1"/>
  <c r="R9" i="1" s="1"/>
  <c r="Q9" i="1" a="1"/>
  <c r="Q9" i="1" s="1"/>
  <c r="S9" i="1" a="1"/>
  <c r="S9" i="1" s="1"/>
  <c r="M10" i="1" a="1"/>
  <c r="M10" i="1" s="1"/>
  <c r="R8" i="1" a="1"/>
  <c r="R8" i="1" s="1"/>
  <c r="N8" i="1" a="1"/>
  <c r="N8" i="1" s="1"/>
  <c r="R31" i="1" a="1"/>
  <c r="R31" i="1" s="1"/>
  <c r="Q8" i="1" a="1"/>
  <c r="Q8" i="1" s="1"/>
  <c r="P8" i="1" a="1"/>
  <c r="P8" i="1" s="1"/>
  <c r="O8" i="1" a="1"/>
  <c r="O8" i="1" s="1"/>
  <c r="M9" i="1" a="1"/>
  <c r="M9" i="1" s="1"/>
  <c r="O9" i="1" a="1"/>
  <c r="O9" i="1" s="1"/>
  <c r="N9" i="1" a="1"/>
  <c r="N9" i="1" s="1"/>
  <c r="P18" i="1" a="1"/>
  <c r="P18" i="1" s="1"/>
  <c r="M18" i="1" a="1"/>
  <c r="M18" i="1" s="1"/>
  <c r="P26" i="1" a="1"/>
  <c r="P26" i="1" s="1"/>
  <c r="M26" i="1" a="1"/>
  <c r="M26" i="1" s="1"/>
  <c r="R15" i="1" a="1"/>
  <c r="R15" i="1" s="1"/>
  <c r="M15" i="1" a="1"/>
  <c r="M15" i="1" s="1"/>
  <c r="O14" i="1" l="1" a="1"/>
  <c r="O14" i="1" s="1"/>
  <c r="Q14" i="1" a="1"/>
  <c r="Q14" i="1" s="1"/>
  <c r="S14" i="1" a="1"/>
  <c r="S14" i="1" s="1"/>
  <c r="P14" i="1" a="1"/>
  <c r="P14" i="1" s="1"/>
  <c r="N14" i="1" a="1"/>
  <c r="N14" i="1" s="1"/>
  <c r="R14" i="1" a="1"/>
  <c r="R14"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<sst xmlns="http://schemas.openxmlformats.org/spreadsheetml/2006/main" count="520" uniqueCount="336">
  <si>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</si>
  <si>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</si>
  <si>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</si>
  <si>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</si>
  <si>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</si>
  <si>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</si>
  <si>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</si>
  <si>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</si>
  <si>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</si>
  <si>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</si>
  <si>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</si>
  <si>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</si>
  <si>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</si>
  <si>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</si>
  <si>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</si>
  <si>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</si>
  <si>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</si>
  <si>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</si>
  <si>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</si>
  <si>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</si>
  <si>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</si>
  <si>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</si>
  <si>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</si>
  <si>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</si>
  <si>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</si>
  <si>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</si>
  <si>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</si>
  <si>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</si>
  <si>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</si>
  <si>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</si>
  <si>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</si>
  <si>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</si>
  <si>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A state currently has a file-and-use rating law for private passenger auto insurance, and is considering changing to a prior approval rating law.</t>
  </si>
  <si>
    <t>Briefly describe three market conditions that might prompt the state to consider this change, as well as how prior approval might address each condition.</t>
  </si>
  <si>
    <t>After the state implements the change to prior approval, several insurers have indicated that they may stop selling private passenger auto insurance in the state. Briefly describe two changes a regulator might make to the prior approval system to address this turn of events.</t>
  </si>
  <si>
    <t>Discuss two reasons private passenger auto insurance is more regulated than commercial general liability insurance.</t>
  </si>
  <si>
    <t>Briefly describe four functions of the National Association of Insurance Commissioners (NAIC).</t>
  </si>
  <si>
    <t>Discuss one reason a state legislator might use to support the adoption of a proposed NAIC model law.</t>
  </si>
  <si>
    <t>Discuss one reason a state legislator might use to oppose the adoption of a proposed NAIC model law.</t>
  </si>
  <si>
    <t>Briefly describe two reasons property-casualty insurers value being rated by rating agencies.</t>
  </si>
  <si>
    <t>Describe three procedures for monitoring insurer financial solvency, as recommended by the NAIC guidelines.</t>
  </si>
  <si>
    <t>Provide two ways in which state regulators and A.M. Best differ in their evaluation of an insurer's capital adequacy.</t>
  </si>
  <si>
    <t>•     Mandatory corrective action</t>
  </si>
  <si>
    <t>•     Administrative supervision</t>
  </si>
  <si>
    <t>Define the regulatory action of receivership.</t>
  </si>
  <si>
    <t>Describe one possible outcome from the regulatory action of receivership.</t>
  </si>
  <si>
    <t>Describe each of the following acts:</t>
  </si>
  <si>
    <t>•     Clayton Act</t>
  </si>
  <si>
    <t>•     Robinson-Patman Act</t>
  </si>
  <si>
    <t>Briefly describe two impacts tbat tbe U.S. v. South-Eastern Underwriters Association (SEUA) decision had on the application of the acts in part a. above.</t>
  </si>
  <si>
    <t>Briefly describe two NAIC recommendations in response to tbe acts in part a. above.</t>
  </si>
  <si>
    <t>Briefly describe two key features of the Sherman Anti-Trust Act.</t>
  </si>
  <si>
    <t>Fully explain how the Sherman Anti-Trust Act has been applied to the business of insurance, citing two key legislative or judicial decisions that affected its application.</t>
  </si>
  <si>
    <t>•     Joining a captive insurance group, or</t>
  </si>
  <si>
    <t>•     Joining a risk retention group, or</t>
  </si>
  <si>
    <t>•     Purchasing its liability coverage from a surplus lines company.</t>
  </si>
  <si>
    <t xml:space="preserve">Select one of the three options above for the hospital and fully justify the selection by including an analysis on the relative advantage and disadvantage of each of the three options. </t>
  </si>
  <si>
    <t>Briefly describe two arguments against the 2010 Dodd-Frank Act, from the perspective of a state insurance regulator.</t>
  </si>
  <si>
    <t>Briefly describe two difficulties in assessing the validity of asbestos claims.</t>
  </si>
  <si>
    <t>Briefly describe two factors that tend to cause the asbestos litigation system to become more inefficient over time.</t>
  </si>
  <si>
    <t>Describe two ways in which asbestos litigation might have turned out differently, had the Daubert decision occurred before the asbestos crisis.</t>
  </si>
  <si>
    <t>Discuss the degree to which the Social Security program achieves actuarial equity.</t>
  </si>
  <si>
    <t>Discuss the degree to which the Social Security program achieves social equity.</t>
  </si>
  <si>
    <t>Briefly describe two reasons a fully funded Social Security program may be considered unnecessary.</t>
  </si>
  <si>
    <t xml:space="preserve">Fully discuss the impact of a temporary increase in birthrates on Social Security's short-term and long-term solvency. </t>
  </si>
  <si>
    <t>Three models for government involvement in workers' compensation state funds are:</t>
  </si>
  <si>
    <t>•     Competitive state funds</t>
  </si>
  <si>
    <t>•     Partner with private insurers</t>
  </si>
  <si>
    <t>•     Exclusive state funds</t>
  </si>
  <si>
    <t xml:space="preserve">Select the most economically efficient model. Fully justify the selection, including a comparison of the following three characteristics for each model: profitability, expense load and availability of coverage. </t>
  </si>
  <si>
    <t>The following are goals of government insurance programs:</t>
  </si>
  <si>
    <t>i. To fill insurance needs unmet by private insurers</t>
  </si>
  <si>
    <t>ii. To compel people to buy a particular type of insurance</t>
  </si>
  <si>
    <t>iii. To achieve collateral social purposes</t>
  </si>
  <si>
    <t>Identify and briefly describe a government insurance program that was initially created to achieve each goal. Choose a different program for each goal.</t>
  </si>
  <si>
    <t>Evaluate the effectiveness of each program identified in part a. above, in achieving the goal.</t>
  </si>
  <si>
    <t>Three types of residual market auto insurance programs are:</t>
  </si>
  <si>
    <t>•     Automobile insurance plans (AIP)</t>
  </si>
  <si>
    <t>•     Reinsurance facilities (RF)</t>
  </si>
  <si>
    <t>•     Joint underwriting associations (JUA)</t>
  </si>
  <si>
    <t>Compare the following for AIPs and JUAs:</t>
  </si>
  <si>
    <t>i. How drivers are assigned to an insurer</t>
  </si>
  <si>
    <t>ii. How rates are set once a driver is assigned to an insurer</t>
  </si>
  <si>
    <t>iii. How profit and loss are allocated to participants</t>
  </si>
  <si>
    <t>An insurer prefers low-risk drivers because its rating plan does not charge an adequate premium for high-risk drivers. Justify which type of residual market auto program the insurer would prefer. The justification should include two supporting reasons.</t>
  </si>
  <si>
    <t>An insurer has a large market share across an entire state. The insurer has good claims handling practices that help reduce the average loss payment per claim. The insurer also has lower claims-handling expenses than the industry average in the state. Justify which type of residual market auto program the insurer would prefer. The justification should include two supporting reasons.</t>
  </si>
  <si>
    <t>The value of an insurance company's investment portfolio increased significantly during the year. The current portfolio is composed of 70% common stock and 30% bonds. 
The company is considering acting on one of the following options before the end of the year:</t>
  </si>
  <si>
    <t>Option</t>
  </si>
  <si>
    <t>Maintain the investment holdings.</t>
  </si>
  <si>
    <t>Liquidate the current year's gains, and use all the proceeds to purchase needed office equipment.</t>
  </si>
  <si>
    <t>Liquidate the current year's gains, and use all the proceeds to pay stockholder dividends.</t>
  </si>
  <si>
    <t>Assess the impact on the current year's change in Statutory Policyholders' Surplus associated with each option.</t>
  </si>
  <si>
    <t>Company management wants to reduce the asset risk charges in its risk-based capital (RBC) calculation while maintaining a reasonably high investment return and net income. Propose two investment portfolio changes that would help achieve this.</t>
  </si>
  <si>
    <t>Given the following information about a January 1, 2011 commutation:</t>
  </si>
  <si>
    <t>•     Two permanent total disability claims remained outstanding at the time of commutation.</t>
  </si>
  <si>
    <t>•     The two claims had:</t>
  </si>
  <si>
    <t>o     Nominal loss reserves of $300,000 and $450,000, with present values of $200,000 and $300,000, respectively</t>
  </si>
  <si>
    <t>o     Nominal loss adjustment expense reserves of $15,000 and $70,000, with present values of $10,000 and $40,000, respectively</t>
  </si>
  <si>
    <t>•     To commute the contract, the reinsurer paid the ceding entity $500,000 for losses plus $50,000 for loss adjustment expenses.</t>
  </si>
  <si>
    <t>Identify and calculate three disclosures (other than the name of the reinsurer) the ceding entity is required to make regarding this commutation in its 2011 Notes to the Financial Statements.</t>
  </si>
  <si>
    <t>Explain how the ceding entity must record this commutation in its 2011 Balance Sheet and Statement of Income, and identify where in its 2011 Statement of Income any subsequent gain/loss would be reported.</t>
  </si>
  <si>
    <t>Quantify the impact of this commutation on the ceding entity's Policyholders' Surplus.</t>
  </si>
  <si>
    <t>Provide two reasons why the ceding entity's commutation-related disclosures could be important to its regulators.</t>
  </si>
  <si>
    <t>An insurer writes one-year policies except for a single long-duration contract (Contract A). Contract A is a five-year policy effective January 1, 2009 with all premium collected on the effective date.</t>
  </si>
  <si>
    <t>Using the information below (all figures are in thousands of dollars):</t>
  </si>
  <si>
    <t>Calendar Year 2011</t>
  </si>
  <si>
    <t>Earned Premium (excluding Contract A)</t>
  </si>
  <si>
    <t>Incurred Loss + LAE</t>
  </si>
  <si>
    <t>Incurred Underwriting Expense</t>
  </si>
  <si>
    <t>Net Investment Income Earned</t>
  </si>
  <si>
    <t>Realized Capital Gains</t>
  </si>
  <si>
    <t>Dividends to Policyholders</t>
  </si>
  <si>
    <t>Dividends to Shareholders</t>
  </si>
  <si>
    <t>Other Income/(Loss), including income taxes</t>
  </si>
  <si>
    <t>As of December 31</t>
  </si>
  <si>
    <t>Net Unrealized Capital Gains</t>
  </si>
  <si>
    <t>Non-Admitted Assets</t>
  </si>
  <si>
    <t>Provision for Reinsurance</t>
  </si>
  <si>
    <t>Net Deferred Income Tax</t>
  </si>
  <si>
    <t>Policyholders' Surplus</t>
  </si>
  <si>
    <t>SSAP 65 Unearned Premium Reserve "Test" Values for Contract A</t>
  </si>
  <si>
    <t>As of December 31, 2010</t>
  </si>
  <si>
    <t>As of December 31, 2011</t>
  </si>
  <si>
    <t>Test 1</t>
  </si>
  <si>
    <t>Test 2</t>
  </si>
  <si>
    <t>Test 3</t>
  </si>
  <si>
    <t>Calculate the company's 2011 Net Income as reported in its 2011 NAIC Annual Statement.</t>
  </si>
  <si>
    <t>Calculate the company's Policyholders' Surplus as of December 31, 2011.</t>
  </si>
  <si>
    <t>A property and casualty insurer wrote only two lines of business in 2010 and 2011: Private Passenger Automobile Liability (PPA-Liability) and Commercial Auto Liability. The data below is from the company's 2010 and 2011 Insurance Expense Exhibit (IEE) (all figures are in thousands of dollars).</t>
  </si>
  <si>
    <t>Net Investment Income</t>
  </si>
  <si>
    <t>Realized Capital Gain</t>
  </si>
  <si>
    <t>Unrealized Capital Gain</t>
  </si>
  <si>
    <t>PPA-Liability</t>
  </si>
  <si>
    <t>Total</t>
  </si>
  <si>
    <t>Prepaid Expenses Incurred</t>
  </si>
  <si>
    <t>Net General Expenses Incurred</t>
  </si>
  <si>
    <t>Dividend to Policyholders During the Year</t>
  </si>
  <si>
    <t>Net Loss &amp; LAE Incurred During the Year</t>
  </si>
  <si>
    <t>Net Premiums Written During the Year</t>
  </si>
  <si>
    <t>Net Premiums Earned During the Year</t>
  </si>
  <si>
    <t>Net Loss &amp; LAE Reserves at Year-end</t>
  </si>
  <si>
    <t>Unearned Premium Reserves at Year-end</t>
  </si>
  <si>
    <t>Agents' Balances at Year-end</t>
  </si>
  <si>
    <t>Other Income Less Other Expesnses</t>
  </si>
  <si>
    <t>The following information was derived from the information above:</t>
  </si>
  <si>
    <t>•     Investment gain on funds attributable to insurance transactions for PPA-Liability in 2011 is 3,112.</t>
  </si>
  <si>
    <t>•     Investment gain on funds attributable to capital and surplus for PPA-Liability in 2011 is 6,867.</t>
  </si>
  <si>
    <t>Calculate the IEE's Total Profit (or Loss) for PPA-Liability in 2011.</t>
  </si>
  <si>
    <t>Describe one use of the IEE' s Total Profit (or Loss) for a given line of business for the insurance company's internal stakeholders.</t>
  </si>
  <si>
    <t>Relying solely on the company's IEE results, the company's regulator has determined that the company's PPA-Liability rates are barely adequate.
Explain why it may not be appropriate to rely fully on the IEE to determine rate adequacy of a line of business, and propose a more appropriate measure of profitability to the regulator.</t>
  </si>
  <si>
    <t>Using the following information from an insurance company's 2011 NAIC Annual Statement (all figures are in thousands of dollars):</t>
  </si>
  <si>
    <t>Bond Description</t>
  </si>
  <si>
    <t>NAIC Designation</t>
  </si>
  <si>
    <t>Actual Cost</t>
  </si>
  <si>
    <t>Fair Value</t>
  </si>
  <si>
    <t>Par Value</t>
  </si>
  <si>
    <t>Amortized Cost</t>
  </si>
  <si>
    <t>US Treasury Bonds</t>
  </si>
  <si>
    <t>Regional Energy Company</t>
  </si>
  <si>
    <t>Collateralized Mortgage Obligations</t>
  </si>
  <si>
    <t>Total Bonds</t>
  </si>
  <si>
    <t>Total Common Stocks</t>
  </si>
  <si>
    <t>Loss Payments</t>
  </si>
  <si>
    <t>Defense and Cost Containment Payments</t>
  </si>
  <si>
    <t>Adjusting and Other Payments</t>
  </si>
  <si>
    <t>Salvage and Subrogation Received</t>
  </si>
  <si>
    <t>Losses Unpaid</t>
  </si>
  <si>
    <t>Ceded Basis</t>
  </si>
  <si>
    <t>Bulk + IBNR</t>
  </si>
  <si>
    <t>Defense and Cost Containment Unpaid</t>
  </si>
  <si>
    <t>Case Basis</t>
  </si>
  <si>
    <t>Adjusting and Other Unpaid</t>
  </si>
  <si>
    <t>Salvage and Subrogation Anticipated</t>
  </si>
  <si>
    <t>Balance Sheet Items (assets are stated on an admitted basis)</t>
  </si>
  <si>
    <t>Real Estate</t>
  </si>
  <si>
    <t>Properties occupied by the company</t>
  </si>
  <si>
    <t>Properties held for the production of income</t>
  </si>
  <si>
    <t>Properties held for sale</t>
  </si>
  <si>
    <t>Cash</t>
  </si>
  <si>
    <t>Net Deferred Tax Asset</t>
  </si>
  <si>
    <t>Other Assets</t>
  </si>
  <si>
    <t>Other Expenses</t>
  </si>
  <si>
    <t>Ceded Reinsurance Premium Payable (net of ceding commissions)</t>
  </si>
  <si>
    <t>Common Capital Stock</t>
  </si>
  <si>
    <t>Gross Paid In and Contributed Surplus</t>
  </si>
  <si>
    <t>Direct and Assumed</t>
  </si>
  <si>
    <t>Ceded</t>
  </si>
  <si>
    <t>Construct the company's balance sheet as of December 31, 2011.</t>
  </si>
  <si>
    <t>Discuss two items (other than loss reserves) in the company's balance sheet that could present a risk to the company's financial health.</t>
  </si>
  <si>
    <t>Reinsurer #1</t>
  </si>
  <si>
    <t>Reinsurer #2</t>
  </si>
  <si>
    <t>Authorized</t>
  </si>
  <si>
    <t>Unauthorized</t>
  </si>
  <si>
    <t>Recoverables, Total</t>
  </si>
  <si>
    <t>Letters of Credit</t>
  </si>
  <si>
    <t>Recoverables on Paid Losses over 90 Days Overdue, Not In Dispute</t>
  </si>
  <si>
    <t>Recoverables on Paid Losses over 120 Days Overdue, Not In Dispute</t>
  </si>
  <si>
    <t>Recoverables on Paid Loss, Total</t>
  </si>
  <si>
    <t>Amounts in Dispute (included in line above)</t>
  </si>
  <si>
    <t>Amounts Received from Reinsurer in Last 90 Days of Statement Year</t>
  </si>
  <si>
    <t>Calculate the company's Schedule F provision for reinsurance.</t>
  </si>
  <si>
    <t>Explain why the company's Schedule F provision for reinsurance is used for statutory accounting and why management's best estimate of uncollectible reinsurance is used for GAAP accounting.</t>
  </si>
  <si>
    <t>At year-end 2010, the company's Schedule F provision for reinsurance was equal to management's best estimate of uncollectible reinsurance. At year-end 2011, the company's Schedule F provision for reinsurance increased while management's best estimate of uncollectible reinsurance remained the same.
Explain two reasons why the divergence in these two measures of reinsurance collectability may not indicate a worsening in the company's reinsurance position.</t>
  </si>
  <si>
    <t>Discuss two major limitations of using the provision for reinsurance as a tool for monitoring the company's solvency.</t>
  </si>
  <si>
    <t>Identify three aspects of Solvency II regulation which could be used to improve U.S.-based solvency regulation and briefly explain why each would result in an improvement.</t>
  </si>
  <si>
    <t>Identify three criticisms of using internal models for Solvency II and briefly explain why each is a concern.</t>
  </si>
  <si>
    <t>Briefly explain how reinsurance recoveries on unpaid losses are recorded on the balance sheet under Statutory Accounting Principles (SAP), Generally Accepted Accounting Principles (GAAP) and International Financial Reporting Standards (IFRS).</t>
  </si>
  <si>
    <t>Contrast how acquisition costs are recorded under SAP and GAAP.</t>
  </si>
  <si>
    <t>In the context of a Statement of Actuarial Opinion (SAO), construct a scenario where an actuary would issue a qualified opinion and provide the rationale for the qualification.</t>
  </si>
  <si>
    <t>The appointed actuary of an insurance company is in the process of creating an SAO. The company currently holds $500 million in loss and LAE reserves. However, the appointed actuary's actuarial central estimate of loss and LAE reserves is $650 million.
Identify and justify the type of opinion the appointed actuary should issue. Include any necessary assumptions.</t>
  </si>
  <si>
    <t>The following information is provided for a stand-alone U.S. property and casualty insurance company that writes only two lines of business, medical malpractice (MM) and workers' compensation (WC), on a direct basis (all figures are in thousands of dollars).</t>
  </si>
  <si>
    <t>Line of Business</t>
  </si>
  <si>
    <t>Direct &amp; Assumed Written Premium</t>
  </si>
  <si>
    <t>Ceded Written Premium</t>
  </si>
  <si>
    <t>MM</t>
  </si>
  <si>
    <t>WC</t>
  </si>
  <si>
    <t>o     50% of WC net written premium meets the NAIC definition of loss-sensitive contracts.</t>
  </si>
  <si>
    <t>o     75% of MM net written premium is written on a claims-made basis.</t>
  </si>
  <si>
    <t>Company 10-year Average Loss and LAE Ratio</t>
  </si>
  <si>
    <t>Industry 10-year Average Loss and LAE Ratio</t>
  </si>
  <si>
    <t>Industry Worst Case Loss and LAE Ratio</t>
  </si>
  <si>
    <t>Adjustment for Investment Income</t>
  </si>
  <si>
    <t>Company Expense Ratio (All Lines Combined)</t>
  </si>
  <si>
    <t>2011 Policyholder Surplus (in thousands)</t>
  </si>
  <si>
    <t>Determine the written premium RBC charge (in dollars) after application of the loss-sensitive discount, claims-made discount and premium concentration factor.</t>
  </si>
  <si>
    <t>Calculate IRIS Ratio 3 (change in net written premium) and determine whether the result is in the range of usual values.</t>
  </si>
  <si>
    <t>With respect to the treatment of premium, briefly describe two differences between IRIS Ratio 3 and the RBC growth charge.</t>
  </si>
  <si>
    <t>Risk Based Capital (RBC) input items and values:</t>
  </si>
  <si>
    <t>A property and casualty insurer began operating on January 1, 1995. Since its inception, the insurer has written only claims-made medical malpractice insurance in one state.
Using the information below from the latest two years of the insurer's Five-Year Historical Data page and other portions of its 2011 Annual Statement, answer the questions that follow (all figures in thousands of dollars).</t>
  </si>
  <si>
    <t>Premium Written</t>
  </si>
  <si>
    <t>Gross Premiums Written</t>
  </si>
  <si>
    <t>Net Premiums Written</t>
  </si>
  <si>
    <t>Statement of Income Lines</t>
  </si>
  <si>
    <t>Net Premiums Earned</t>
  </si>
  <si>
    <t>Incurred Losses and LAE</t>
  </si>
  <si>
    <t>Other Underwriting Expenses Incurred</t>
  </si>
  <si>
    <t>Other Income</t>
  </si>
  <si>
    <t>Federal Income Tax</t>
  </si>
  <si>
    <t>Balance Sheet Lines</t>
  </si>
  <si>
    <t>Losses and LAE Reserves</t>
  </si>
  <si>
    <t>Calculate the insurer's IRIS Ratio 5 (two-year overall operating ratio) for 2011 and explain how a regulator might respond to the result.</t>
  </si>
  <si>
    <t>Aside from IRIS Ratio 3 (change in net written premium) and IRIS Ratio 5, calculate two additional IRIS ratios for 2011 that can be calculated from the data provided, and explain how a regulator might respond to each ratio.</t>
  </si>
  <si>
    <t>The table below provides four components of a solvency-based regulatory framework, along with options for addressing each:</t>
  </si>
  <si>
    <t>Component of framework</t>
  </si>
  <si>
    <t>Options to select from</t>
  </si>
  <si>
    <t>(1) Regulatory basis</t>
  </si>
  <si>
    <t>(2) Level of regulatory involvement</t>
  </si>
  <si>
    <t>(3) Basis for minimum capital requirement</t>
  </si>
  <si>
    <t>(4) Accounting standard</t>
  </si>
  <si>
    <t>•     Principal-based regulation</t>
  </si>
  <si>
    <t>•     Rules-based regulation</t>
  </si>
  <si>
    <t>•     A combination of the two</t>
  </si>
  <si>
    <t>•     Low</t>
  </si>
  <si>
    <t>•     High</t>
  </si>
  <si>
    <t>•     Somewhere in between</t>
  </si>
  <si>
    <t>•     RBC</t>
  </si>
  <si>
    <t>•     Solvency II</t>
  </si>
  <si>
    <t>•     Some combination thereof</t>
  </si>
  <si>
    <t>•     Statutory</t>
  </si>
  <si>
    <t>•     GAAP</t>
  </si>
  <si>
    <t>•     IFRS</t>
  </si>
  <si>
    <t xml:space="preserve">There is a request for a proposal to develop a new solvency-based regulatory framework. </t>
  </si>
  <si>
    <t>Write a proposal that addresses each of the four components of the new framework. The proposal should include compelling arguments for the options selected.</t>
  </si>
  <si>
    <t>i. The actuary reviewed the reserves both gross and net of reinsurance.</t>
  </si>
  <si>
    <t>iii. Discussions with company management indicate that there are no expected problems with collectability for reinsurance.</t>
  </si>
  <si>
    <t>v. There is a pending lawsuit against one of the company's general liability insureds for $17,000 that is not reflected in the company's reserve or the actuary's estimate. The event triggering the lawsuit occurred in 2009 and there is a significant probability that the company will lose this lawsuit.</t>
  </si>
  <si>
    <t xml:space="preserve">Identify whether or not the actuary should disclose each of the items above in the Statement of Actuarial Opinion for this company and briefly discuss the reason. </t>
  </si>
  <si>
    <t>ii. The actuary's actuarial central estimate of the net L&amp;LAE reserves is $125 million. The actuary believes a range of reasonable net L&amp;LAE reserves is $115 million to $165 million.</t>
  </si>
  <si>
    <t>iv. There is a pending lawsuit against one of the company's general liability insureds for $10 million that is not reflected in the company's reserve or the actuary's estimate. The event triggering the lawsuit occurred in 2010 and there is a significant probability that the company will lose this lawsuit.</t>
  </si>
  <si>
    <t xml:space="preserve">Using the following information for three insurance companies (all figures are in thousands of dollars): </t>
  </si>
  <si>
    <t>Company A</t>
  </si>
  <si>
    <t>Company B</t>
  </si>
  <si>
    <t>Company C</t>
  </si>
  <si>
    <t>CY 2011 Direct Written Premium</t>
  </si>
  <si>
    <t>Projected CY 2012 Direct Written Premium</t>
  </si>
  <si>
    <t>Projected CY 2012 Assumed Premium</t>
  </si>
  <si>
    <t>Year End 2011 Direct Loss &amp; LAE Reserves</t>
  </si>
  <si>
    <t>Year End 2011 Assumed Loss &amp; LAE Reserves</t>
  </si>
  <si>
    <t>CY 2011 Paid Losses &amp; LAE</t>
  </si>
  <si>
    <t>Projected CY 2012 Paid Losses &amp; LAE</t>
  </si>
  <si>
    <t>Year End 2011 Surplus</t>
  </si>
  <si>
    <t>Projected Year End 2012 Surplus</t>
  </si>
  <si>
    <t>Estimated cost of Statement of Actuarial Opinion</t>
  </si>
  <si>
    <t>Determine whether each company would likely be granted an exemption from having to submit a Statement of Actuarial Opinion for Calendar Year 2011 and briefly describe the reason.</t>
  </si>
  <si>
    <t>An actuary performed a year-end analysis of unpaid claims for the purpose of completing an insurance company's year-end Statement of Actuarial Opinion. Using the following information (all figures are in millions of dollars):</t>
  </si>
  <si>
    <t>Low end of actuary's range of unpaid loss and LAE</t>
  </si>
  <si>
    <t>High end of actuary's range of unpaid loss and LAE</t>
  </si>
  <si>
    <t>Company's carried reserves</t>
  </si>
  <si>
    <t>Company's policyholders' surplus</t>
  </si>
  <si>
    <t>Company's Total Adjusted Capital</t>
  </si>
  <si>
    <t>Company's authorized control level risk based capital</t>
  </si>
  <si>
    <t>Actuary's materiality standard</t>
  </si>
  <si>
    <t>Management believes the materiality standard should be $8 million based on the fact that $8 million would put the company below the actuary's range. Comment on Management's suggested materiality standard of $8 million.</t>
  </si>
  <si>
    <t>Propose an alternative materiality standard for the company's Statement of Actuarial Opicion and provide a rationale for why it is better than $15 million.</t>
  </si>
  <si>
    <t>Provide a rationale supporting the actuary's materiality standard of $15 million.</t>
  </si>
  <si>
    <t>Using the following information for an insurance company (all figures are in millions of dollars):</t>
  </si>
  <si>
    <t>Five Year Historical Data - One Year Loss Development</t>
  </si>
  <si>
    <t>Line 73: Development in estimated losses and loss expenses incurred prior to current year</t>
  </si>
  <si>
    <t>Company's Year-End Policyholders' Surplus</t>
  </si>
  <si>
    <t>Loss Reserves</t>
  </si>
  <si>
    <t>DCC Reserves</t>
  </si>
  <si>
    <t>A&amp;O Reserves</t>
  </si>
  <si>
    <t>Unearned Premium Reserves for Long Duration Contracts</t>
  </si>
  <si>
    <t>Actuary's Gross Estimate</t>
  </si>
  <si>
    <t>Actuary's Net Estimate</t>
  </si>
  <si>
    <t>Company's Gross Carried</t>
  </si>
  <si>
    <t>Company's Net Carried</t>
  </si>
  <si>
    <t>Construct the table of reserve amounts needed for this Actuarial Opinion Summary.</t>
  </si>
  <si>
    <t>Determine whether the opining actuary is required to include an explicit description of the underlying causes of adverse reserve development in this Actuarial Opinion Summary.</t>
  </si>
  <si>
    <t>An insurance company that writes California homeowners business with a total insured value of $500 million is evaluating several reinsurance contracts to lessen the potential impact on its financial statements from a catastrophic California earthquake event. Two such contracts are detailed below.</t>
  </si>
  <si>
    <t>•     Contract 1: A contract that pays, on December 31, 2013, 95% of all of the Company's California earthquake losses incurred in 2012.</t>
  </si>
  <si>
    <t>•     Contract 2: A quota share that cedes 100% of the company's California homeowners business.</t>
  </si>
  <si>
    <t>Evaluate whether or not each contract above would qualify for reinsurance accounting treatment under statutory accounting.</t>
  </si>
  <si>
    <t>For the contract(s) that does not qualify for reinsurance accounting in part a. above, propose a modification that could be made so that the contract(s) qualify for reinsurance accounting treatment under SAP.</t>
  </si>
  <si>
    <t>An insurer enters into a reinsurance contract to cover its homeowners business with the following terms:</t>
  </si>
  <si>
    <t>•     Estimated subject premium: $20,000,000</t>
  </si>
  <si>
    <t>•     Reinsurance premium: $10,000,000</t>
  </si>
  <si>
    <t>•     Ceding commission: 30%</t>
  </si>
  <si>
    <t>•     Loss ratio cap (maximum loss ratio reinsurer will incur): 100%</t>
  </si>
  <si>
    <t>•     Maintenance fee to avoid automatic commutation in 4 years: $75,000</t>
  </si>
  <si>
    <t>•     Reinsurer's expenses as % of premium:</t>
  </si>
  <si>
    <t>Brokerage: 10%</t>
  </si>
  <si>
    <t>Underwriting: 10%</t>
  </si>
  <si>
    <t>Tax: 2%</t>
  </si>
  <si>
    <t>Identify two terms in the contract above that would cause most concern from a risk transfer perspective and briefly explain the cause for concern.</t>
  </si>
  <si>
    <t>In evaluating risk transfer, discuss the type of interest rate to use when discounting cash flows.</t>
  </si>
  <si>
    <t>Exam 6 - 2012</t>
  </si>
  <si>
    <t>Briefly describe two circumstances that would lead to a company being placed under each of the following levels of regulatory control and two specific actions that the regulator is authorized to take for each:</t>
  </si>
  <si>
    <t>A hospital is having difficulty purchasing medical malpractice liability insurance with an admitted carrier. To obtain medical malpractice liability coverage, it is considering three options:</t>
  </si>
  <si>
    <t>Describe two arguments in favor of the 2010 Dodd-Frank Act, from the perspective of a large non-admitted insurer that purchases reinsurance for its property business.</t>
  </si>
  <si>
    <r>
      <rPr>
        <b/>
        <sz val="11"/>
        <rFont val="Calibri"/>
        <family val="2"/>
        <scheme val="minor"/>
      </rPr>
      <t>Schedule P</t>
    </r>
    <r>
      <rPr>
        <sz val="11"/>
        <rFont val="Calibri"/>
        <family val="2"/>
        <scheme val="minor"/>
      </rPr>
      <t xml:space="preserve">
Part 1 - Totals</t>
    </r>
  </si>
  <si>
    <t xml:space="preserve">Using the following information for an insurance company as of December 31, 2011 (all figures are in thousands of dollars): </t>
  </si>
  <si>
    <t>Contrast how discounting of loss reserves are treated under SAP and IFRS.</t>
  </si>
  <si>
    <t>An actuary analyzed the loss and loss adjustment expense (L&amp;LAE) reserves as of December 31, 2011, for an insurance company. The insurance company management has decided to book a net reserve amount of $117 million and a gross reserve amount of $195 million. Given the following information:</t>
  </si>
  <si>
    <t>CY 2011 Assumed Premium</t>
  </si>
  <si>
    <t xml:space="preserve">The values below are obtained from the opining actuary's analysis as of December 31, 2011 and from the company's December 31, 2011, Annual Statement: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</si>
</sst>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_);\(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b/>
      <sz val="11"/>
      <name val="Calibri"/>
      <family val="2"/>
      <scheme val="minor"/>
    </font>
    <font>
      <u/>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7"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cellStyleXfs>
  <cellXfs count="104">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1" xfId="0" applyFont="1" applyFill="1" applyBorder="1" applyAlignment="1" applyProtection="1">
      <alignment horizontal="center"/>
      <protection locked="0"/>
    </xf>
    <xf numFmtId="164" fontId="2" fillId="0" borderId="0" xfId="1" applyNumberFormat="1" applyFont="1" applyAlignment="1">
      <alignment horizontal="center"/>
    </xf>
    <xf numFmtId="0" fontId="2" fillId="2" borderId="2" xfId="0" applyFont="1" applyFill="1" applyBorder="1" applyAlignment="1">
      <alignment horizontal="center"/>
    </xf>
    <xf numFmtId="0" fontId="4" fillId="2" borderId="5" xfId="0" applyFont="1" applyFill="1" applyBorder="1" applyAlignment="1">
      <alignment horizontal="center"/>
    </xf>
    <xf numFmtId="0" fontId="5" fillId="2" borderId="5" xfId="0" applyFont="1" applyFill="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0"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0" xfId="2" quotePrefix="1" applyBorder="1" applyAlignment="1">
      <alignment horizontal="center"/>
    </xf>
    <xf numFmtId="0" fontId="0" fillId="0" borderId="12" xfId="0" applyBorder="1" applyAlignment="1">
      <alignment horizontal="left"/>
    </xf>
    <xf numFmtId="0" fontId="0" fillId="0" borderId="13" xfId="0" applyBorder="1" applyAlignment="1">
      <alignment horizontal="left"/>
    </xf>
    <xf numFmtId="2" fontId="0" fillId="0" borderId="11" xfId="0" applyNumberFormat="1" applyBorder="1" applyAlignment="1">
      <alignment horizontal="center"/>
    </xf>
    <xf numFmtId="2" fontId="2" fillId="0" borderId="1" xfId="0" applyNumberFormat="1" applyFont="1" applyBorder="1" applyAlignment="1">
      <alignment horizontal="center"/>
    </xf>
    <xf numFmtId="0" fontId="0" fillId="2" borderId="3" xfId="0" applyFill="1" applyBorder="1"/>
    <xf numFmtId="0" fontId="0" fillId="0" borderId="0" xfId="0" applyProtection="1">
      <protection locked="0"/>
    </xf>
    <xf numFmtId="0" fontId="0" fillId="2" borderId="5" xfId="0" applyFill="1" applyBorder="1"/>
    <xf numFmtId="0" fontId="0" fillId="2" borderId="5" xfId="0" applyFill="1" applyBorder="1" applyAlignment="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0" fillId="2" borderId="5" xfId="0" applyFill="1" applyBorder="1" applyProtection="1">
      <protection locked="0"/>
    </xf>
    <xf numFmtId="0" fontId="0" fillId="2" borderId="7" xfId="0" applyFill="1" applyBorder="1" applyProtection="1">
      <protection locked="0"/>
    </xf>
    <xf numFmtId="0" fontId="11" fillId="0" borderId="0" xfId="0" applyFont="1" applyProtection="1">
      <protection locked="0"/>
    </xf>
    <xf numFmtId="0" fontId="0" fillId="0" borderId="0" xfId="0" quotePrefix="1"/>
    <xf numFmtId="0" fontId="11" fillId="2" borderId="0" xfId="0" applyFont="1" applyFill="1" applyAlignment="1">
      <alignment horizontal="left"/>
    </xf>
    <xf numFmtId="0" fontId="0" fillId="2" borderId="0" xfId="0" applyFill="1" applyAlignment="1">
      <alignment horizontal="left"/>
    </xf>
    <xf numFmtId="0" fontId="0" fillId="2" borderId="6" xfId="0" applyFill="1" applyBorder="1" applyAlignment="1">
      <alignment horizontal="left"/>
    </xf>
    <xf numFmtId="0" fontId="11" fillId="2" borderId="6" xfId="0" applyFont="1" applyFill="1" applyBorder="1" applyAlignment="1">
      <alignment horizontal="left"/>
    </xf>
    <xf numFmtId="0" fontId="11" fillId="2" borderId="0" xfId="0" applyFont="1" applyFill="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0" fontId="7" fillId="2" borderId="4" xfId="2" applyFill="1" applyBorder="1" applyAlignment="1">
      <alignment horizontal="right"/>
    </xf>
    <xf numFmtId="0" fontId="11" fillId="2" borderId="0" xfId="0" applyFont="1" applyFill="1" applyAlignment="1">
      <alignment horizontal="left" vertical="top" wrapText="1"/>
    </xf>
    <xf numFmtId="0" fontId="11" fillId="2" borderId="0" xfId="0" applyFont="1" applyFill="1" applyAlignment="1">
      <alignment horizontal="left" wrapText="1"/>
    </xf>
    <xf numFmtId="0" fontId="11" fillId="2" borderId="0" xfId="0" applyFont="1" applyFill="1" applyAlignment="1">
      <alignment horizontal="center"/>
    </xf>
    <xf numFmtId="0" fontId="11" fillId="2" borderId="0" xfId="0" applyFont="1" applyFill="1" applyAlignment="1">
      <alignment vertical="top" wrapText="1"/>
    </xf>
    <xf numFmtId="0" fontId="11" fillId="2" borderId="0" xfId="0" applyFont="1" applyFill="1" applyAlignment="1" applyProtection="1">
      <alignment horizontal="center"/>
      <protection locked="0"/>
    </xf>
    <xf numFmtId="0" fontId="11" fillId="2" borderId="0" xfId="0" applyFont="1" applyFill="1" applyAlignment="1">
      <alignment horizontal="left" vertical="top" indent="2"/>
    </xf>
    <xf numFmtId="0" fontId="11" fillId="2" borderId="0" xfId="0" applyFont="1" applyFill="1" applyAlignment="1" applyProtection="1">
      <alignment horizontal="left" indent="2"/>
      <protection locked="0"/>
    </xf>
    <xf numFmtId="0" fontId="11" fillId="2" borderId="0" xfId="0" applyFont="1" applyFill="1" applyAlignment="1">
      <alignment horizontal="left" indent="2"/>
    </xf>
    <xf numFmtId="0" fontId="5" fillId="2" borderId="5" xfId="0" applyFont="1" applyFill="1" applyBorder="1" applyAlignment="1">
      <alignment horizontal="center" vertical="top"/>
    </xf>
    <xf numFmtId="0" fontId="11" fillId="2" borderId="6" xfId="0" applyFont="1" applyFill="1" applyBorder="1" applyAlignment="1">
      <alignment horizontal="left" vertical="top"/>
    </xf>
    <xf numFmtId="0" fontId="11" fillId="0" borderId="0" xfId="0" applyFont="1" applyAlignment="1" applyProtection="1">
      <alignment vertical="top"/>
      <protection locked="0"/>
    </xf>
    <xf numFmtId="0" fontId="0" fillId="0" borderId="0" xfId="0" applyAlignment="1" applyProtection="1">
      <alignment vertical="top"/>
      <protection locked="0"/>
    </xf>
    <xf numFmtId="37" fontId="11" fillId="2" borderId="0" xfId="0" applyNumberFormat="1" applyFont="1" applyFill="1" applyAlignment="1">
      <alignment horizontal="center"/>
    </xf>
    <xf numFmtId="0" fontId="11" fillId="2" borderId="14" xfId="0" applyFont="1" applyFill="1" applyBorder="1" applyAlignment="1">
      <alignment horizontal="center" wrapText="1"/>
    </xf>
    <xf numFmtId="37" fontId="11" fillId="2" borderId="14" xfId="0" applyNumberFormat="1" applyFont="1" applyFill="1" applyBorder="1" applyAlignment="1">
      <alignment horizontal="center"/>
    </xf>
    <xf numFmtId="0" fontId="11" fillId="2" borderId="14" xfId="0" applyFont="1" applyFill="1" applyBorder="1" applyAlignment="1">
      <alignment horizontal="left"/>
    </xf>
    <xf numFmtId="0" fontId="11" fillId="2" borderId="14" xfId="0" applyFont="1" applyFill="1" applyBorder="1" applyAlignment="1">
      <alignment horizontal="center"/>
    </xf>
    <xf numFmtId="0" fontId="11" fillId="2" borderId="14" xfId="0" applyFont="1" applyFill="1" applyBorder="1" applyAlignment="1">
      <alignment horizontal="right"/>
    </xf>
    <xf numFmtId="3" fontId="11" fillId="2" borderId="14" xfId="0" applyNumberFormat="1" applyFont="1" applyFill="1" applyBorder="1" applyAlignment="1">
      <alignment horizontal="right"/>
    </xf>
    <xf numFmtId="0" fontId="13" fillId="2" borderId="0" xfId="0" applyFont="1" applyFill="1" applyAlignment="1">
      <alignment horizontal="left"/>
    </xf>
    <xf numFmtId="37" fontId="11" fillId="2" borderId="14" xfId="0" applyNumberFormat="1" applyFont="1" applyFill="1" applyBorder="1" applyAlignment="1">
      <alignment horizontal="right"/>
    </xf>
    <xf numFmtId="0" fontId="13" fillId="2" borderId="14" xfId="0" applyFont="1" applyFill="1" applyBorder="1" applyAlignment="1">
      <alignment horizontal="left"/>
    </xf>
    <xf numFmtId="0" fontId="11" fillId="2" borderId="14" xfId="0" applyFont="1" applyFill="1" applyBorder="1" applyAlignment="1">
      <alignment horizontal="left" wrapText="1"/>
    </xf>
    <xf numFmtId="0" fontId="11" fillId="2" borderId="14" xfId="0" applyFont="1" applyFill="1" applyBorder="1" applyAlignment="1">
      <alignment horizontal="right" vertical="top"/>
    </xf>
    <xf numFmtId="0" fontId="11" fillId="2" borderId="16" xfId="0" applyFont="1" applyFill="1" applyBorder="1" applyAlignment="1">
      <alignment horizontal="left"/>
    </xf>
    <xf numFmtId="0" fontId="11" fillId="2" borderId="13" xfId="0" applyFont="1" applyFill="1" applyBorder="1" applyAlignment="1">
      <alignment horizontal="left"/>
    </xf>
    <xf numFmtId="3" fontId="11" fillId="2" borderId="20" xfId="0" applyNumberFormat="1" applyFont="1" applyFill="1" applyBorder="1" applyAlignment="1">
      <alignment horizontal="center"/>
    </xf>
    <xf numFmtId="3" fontId="11" fillId="2" borderId="0" xfId="0" applyNumberFormat="1" applyFont="1" applyFill="1" applyAlignment="1">
      <alignment horizontal="center"/>
    </xf>
    <xf numFmtId="3" fontId="11" fillId="2" borderId="21" xfId="0" applyNumberFormat="1" applyFont="1" applyFill="1" applyBorder="1" applyAlignment="1">
      <alignment horizontal="center"/>
    </xf>
    <xf numFmtId="3" fontId="11" fillId="2" borderId="22" xfId="0" applyNumberFormat="1" applyFont="1" applyFill="1" applyBorder="1" applyAlignment="1">
      <alignment horizontal="center"/>
    </xf>
    <xf numFmtId="3" fontId="11" fillId="2" borderId="23" xfId="0" applyNumberFormat="1" applyFont="1" applyFill="1" applyBorder="1" applyAlignment="1">
      <alignment horizontal="center"/>
    </xf>
    <xf numFmtId="3" fontId="11" fillId="2" borderId="11" xfId="0" applyNumberFormat="1" applyFont="1" applyFill="1" applyBorder="1" applyAlignment="1">
      <alignment horizontal="center"/>
    </xf>
    <xf numFmtId="3" fontId="11" fillId="2" borderId="12" xfId="0" applyNumberFormat="1" applyFont="1" applyFill="1" applyBorder="1" applyAlignment="1">
      <alignment horizontal="center"/>
    </xf>
    <xf numFmtId="3" fontId="11" fillId="2" borderId="24" xfId="0" applyNumberFormat="1" applyFont="1" applyFill="1" applyBorder="1" applyAlignment="1">
      <alignment horizontal="center"/>
    </xf>
    <xf numFmtId="3" fontId="11" fillId="2" borderId="25" xfId="0" applyNumberFormat="1" applyFont="1" applyFill="1" applyBorder="1" applyAlignment="1">
      <alignment horizontal="center"/>
    </xf>
    <xf numFmtId="0" fontId="14" fillId="2" borderId="20" xfId="0" applyFont="1" applyFill="1" applyBorder="1" applyAlignment="1">
      <alignment horizontal="center"/>
    </xf>
    <xf numFmtId="0" fontId="14" fillId="2" borderId="0" xfId="0" applyFont="1" applyFill="1" applyAlignment="1">
      <alignment horizontal="center"/>
    </xf>
    <xf numFmtId="0" fontId="14" fillId="2" borderId="21" xfId="0" applyFont="1" applyFill="1" applyBorder="1" applyAlignment="1">
      <alignment horizontal="center"/>
    </xf>
    <xf numFmtId="9" fontId="11" fillId="2" borderId="14" xfId="1" applyFont="1" applyFill="1" applyBorder="1" applyAlignment="1">
      <alignment horizontal="center"/>
    </xf>
    <xf numFmtId="3" fontId="11" fillId="2" borderId="14" xfId="0" applyNumberFormat="1" applyFont="1" applyFill="1" applyBorder="1" applyAlignment="1" applyProtection="1">
      <alignment horizontal="center"/>
      <protection locked="0"/>
    </xf>
    <xf numFmtId="0" fontId="13" fillId="2" borderId="14" xfId="0" applyFont="1" applyFill="1" applyBorder="1" applyAlignment="1">
      <alignment horizontal="center"/>
    </xf>
    <xf numFmtId="0" fontId="11" fillId="2" borderId="15" xfId="0" applyFont="1" applyFill="1" applyBorder="1" applyAlignment="1">
      <alignment horizontal="left"/>
    </xf>
    <xf numFmtId="0" fontId="11" fillId="2" borderId="0" xfId="0" applyFont="1" applyFill="1" applyAlignment="1" applyProtection="1">
      <alignment horizontal="center" vertical="top"/>
      <protection locked="0"/>
    </xf>
    <xf numFmtId="0" fontId="11" fillId="2" borderId="14" xfId="0" applyFont="1" applyFill="1" applyBorder="1" applyAlignment="1">
      <alignment horizontal="center" vertical="top"/>
    </xf>
    <xf numFmtId="165" fontId="11" fillId="2" borderId="14" xfId="0" applyNumberFormat="1" applyFont="1" applyFill="1" applyBorder="1" applyAlignment="1">
      <alignment horizontal="center"/>
    </xf>
    <xf numFmtId="0" fontId="2" fillId="0" borderId="0" xfId="0" applyFont="1" applyAlignment="1">
      <alignment horizontal="center" wrapText="1"/>
    </xf>
    <xf numFmtId="0" fontId="7" fillId="2" borderId="3" xfId="2" quotePrefix="1" applyFill="1" applyBorder="1" applyAlignment="1" applyProtection="1">
      <alignment horizontal="right"/>
    </xf>
    <xf numFmtId="0" fontId="7" fillId="2" borderId="4" xfId="2" applyFill="1" applyBorder="1" applyAlignment="1">
      <alignment horizontal="right"/>
    </xf>
    <xf numFmtId="0" fontId="11" fillId="2" borderId="0" xfId="0" applyFont="1" applyFill="1" applyAlignment="1">
      <alignment horizontal="left" vertical="top" wrapText="1"/>
    </xf>
    <xf numFmtId="0" fontId="11" fillId="2" borderId="0" xfId="0" applyFont="1" applyFill="1" applyAlignment="1">
      <alignment horizontal="left" wrapText="1"/>
    </xf>
    <xf numFmtId="0" fontId="11" fillId="2" borderId="0" xfId="0" applyFont="1" applyFill="1" applyAlignment="1">
      <alignment horizontal="left" vertical="top" wrapText="1" indent="3"/>
    </xf>
    <xf numFmtId="0" fontId="11" fillId="2" borderId="14" xfId="0" applyFont="1" applyFill="1" applyBorder="1" applyAlignment="1">
      <alignment horizontal="center"/>
    </xf>
    <xf numFmtId="0" fontId="11" fillId="2" borderId="14" xfId="0" applyFont="1" applyFill="1" applyBorder="1" applyAlignment="1">
      <alignment horizontal="left"/>
    </xf>
    <xf numFmtId="0" fontId="14" fillId="2" borderId="17" xfId="0" applyFont="1" applyFill="1" applyBorder="1" applyAlignment="1">
      <alignment horizontal="center"/>
    </xf>
    <xf numFmtId="0" fontId="14" fillId="2" borderId="18" xfId="0" applyFont="1" applyFill="1" applyBorder="1" applyAlignment="1">
      <alignment horizontal="center"/>
    </xf>
    <xf numFmtId="0" fontId="14" fillId="2" borderId="19" xfId="0" applyFont="1" applyFill="1" applyBorder="1" applyAlignment="1">
      <alignment horizont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1" fillId="2" borderId="0" xfId="0" applyFont="1" applyFill="1" applyAlignment="1">
      <alignment horizontal="center"/>
    </xf>
    <xf numFmtId="0" fontId="11" fillId="2" borderId="14" xfId="0" applyFont="1" applyFill="1" applyBorder="1" applyAlignment="1">
      <alignment horizontal="left" wrapText="1"/>
    </xf>
    <xf numFmtId="0" fontId="11" fillId="2" borderId="12" xfId="0" applyFont="1" applyFill="1" applyBorder="1" applyAlignment="1">
      <alignment horizontal="center"/>
    </xf>
    <xf numFmtId="0" fontId="11" fillId="2" borderId="25" xfId="0" applyFont="1" applyFill="1" applyBorder="1" applyAlignment="1">
      <alignment horizontal="center"/>
    </xf>
  </cellXfs>
  <cellStyles count="4">
    <cellStyle name="Hyperlink" xfId="2" builtinId="8"/>
    <cellStyle name="Normal" xfId="0" builtinId="0"/>
    <cellStyle name="Normal 2" xfId="3"/>
    <cellStyle name="Percent" xfId="1" builtinId="5"/>
  </cellStyles>
  <dxfs count="105">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ColWidth="8.85546875" defaultRowHeight="15" x14ac:dyDescent="0.25"/>
  <cols>
    <col min="12" max="12" width="10.7109375"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8" spans="1:13" ht="15.75" x14ac:dyDescent="0.2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8"/>
  <sheetViews>
    <sheetView zoomScaleNormal="100" workbookViewId="0">
      <selection activeCell="A8" sqref="A8"/>
    </sheetView>
  </sheetViews>
  <sheetFormatPr defaultColWidth="8.85546875"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x14ac:dyDescent="0.3"/>
    <row r="2" spans="1:22" ht="15" customHeight="1" thickBot="1" x14ac:dyDescent="0.3">
      <c r="L2" s="19" t="s">
        <v>30</v>
      </c>
      <c r="M2" s="22">
        <f t="array" ref="M2">IF(SUM(IF(M8:S38="",0,1))=0,"",SUM(M8:S38))</f>
        <v>0</v>
      </c>
      <c r="O2" s="13" t="s">
        <v>14</v>
      </c>
      <c r="P2" s="6">
        <f>IF(M2="","",M2/M3)</f>
        <v>0</v>
      </c>
    </row>
    <row r="3" spans="1:22" x14ac:dyDescent="0.25">
      <c r="L3" s="20" t="s">
        <v>31</v>
      </c>
      <c r="M3" s="21">
        <f>SUM(B8:B38)</f>
        <v>87</v>
      </c>
    </row>
    <row r="5" spans="1:22" ht="23.25" x14ac:dyDescent="0.35">
      <c r="A5" s="15" t="s">
        <v>326</v>
      </c>
      <c r="B5" s="12"/>
      <c r="C5" s="12"/>
      <c r="D5" s="12"/>
      <c r="E5" s="12"/>
      <c r="F5" s="12"/>
      <c r="G5" s="12"/>
      <c r="H5" s="12"/>
      <c r="I5" s="12"/>
      <c r="J5" s="12"/>
      <c r="K5" s="12"/>
      <c r="L5" s="12"/>
      <c r="M5" s="12"/>
      <c r="N5" s="12"/>
      <c r="O5" s="12"/>
      <c r="P5" s="12"/>
      <c r="Q5" s="12"/>
      <c r="R5" s="12"/>
      <c r="S5" s="12"/>
    </row>
    <row r="6" spans="1:22" ht="15.75" x14ac:dyDescent="0.25">
      <c r="A6" s="1"/>
      <c r="B6" s="87" t="s">
        <v>9</v>
      </c>
      <c r="C6" s="2" t="s">
        <v>1</v>
      </c>
      <c r="D6" s="2"/>
      <c r="E6" s="2"/>
      <c r="F6" s="2"/>
      <c r="G6" s="2"/>
      <c r="H6" s="2"/>
      <c r="I6" s="2"/>
      <c r="J6" s="1"/>
      <c r="L6" s="4" t="s">
        <v>11</v>
      </c>
      <c r="M6" s="2" t="s">
        <v>1</v>
      </c>
      <c r="N6" s="2"/>
      <c r="O6" s="2"/>
      <c r="P6" s="2"/>
      <c r="Q6" s="2"/>
      <c r="R6" s="2"/>
      <c r="S6" s="2"/>
    </row>
    <row r="7" spans="1:22" x14ac:dyDescent="0.25">
      <c r="A7" s="3" t="s">
        <v>0</v>
      </c>
      <c r="B7" s="87"/>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x14ac:dyDescent="0.25">
      <c r="A8" s="14">
        <v>1</v>
      </c>
      <c r="B8" s="11">
        <f>SUM(C8:I8)</f>
        <v>3</v>
      </c>
      <c r="C8" s="11">
        <v>1.5</v>
      </c>
      <c r="D8" s="11">
        <v>0.5</v>
      </c>
      <c r="E8" s="11">
        <v>1</v>
      </c>
      <c r="F8" s="11"/>
      <c r="G8" s="11"/>
      <c r="H8" s="11"/>
      <c r="I8" s="11"/>
      <c r="J8" s="10" t="str">
        <f ca="1">INDIRECT("'"&amp;A8&amp;"'!B1")</f>
        <v>Incomplete</v>
      </c>
      <c r="L8" s="14">
        <f>A8</f>
        <v>1</v>
      </c>
      <c r="M8" s="11" cm="1">
        <f t="array" ref="M8">IFERROR(INDEX('1'!$A:$A,MATCH(M$7,'1'!$A:$A,FALSE)+2),"")</f>
        <v>0</v>
      </c>
      <c r="N8" s="11" cm="1">
        <f t="array" ref="N8">IFERROR(INDEX('1'!$A:$A,MATCH(N$7,'1'!$A:$A,FALSE)+2),"")</f>
        <v>0</v>
      </c>
      <c r="O8" s="11" cm="1">
        <f t="array" ref="O8">IFERROR(INDEX('1'!$A:$A,MATCH(O$7,'1'!$A:$A,FALSE)+2),"")</f>
        <v>0</v>
      </c>
      <c r="P8" s="11" t="str" cm="1">
        <f t="array" ref="P8">IFERROR(INDEX('1'!$A:$A,MATCH(P$7,'1'!$A:$A,FALSE)+2),"")</f>
        <v/>
      </c>
      <c r="Q8" s="11" t="str" cm="1">
        <f t="array" ref="Q8">IFERROR(INDEX('1'!$A:$A,MATCH(Q$7,'1'!$A:$A,FALSE)+2),"")</f>
        <v/>
      </c>
      <c r="R8" s="11" t="str" cm="1">
        <f t="array" ref="R8">IFERROR(INDEX('1'!$A:$A,MATCH(R$7,'1'!$A:$A,FALSE)+2),"")</f>
        <v/>
      </c>
      <c r="S8" s="11" t="str" cm="1">
        <f t="array" ref="S8">IFERROR(INDEX('1'!$A:$A,MATCH(S$7,'1'!$A:$A,FALSE)+2),"")</f>
        <v/>
      </c>
      <c r="V8" s="32"/>
    </row>
    <row r="9" spans="1:22" x14ac:dyDescent="0.25">
      <c r="A9" s="14">
        <v>2</v>
      </c>
      <c r="B9" s="11">
        <f t="shared" ref="B9:B38" si="0">SUM(C9:I9)</f>
        <v>2</v>
      </c>
      <c r="C9" s="11">
        <v>1</v>
      </c>
      <c r="D9" s="11">
        <v>0.5</v>
      </c>
      <c r="E9" s="11">
        <v>0.5</v>
      </c>
      <c r="F9" s="11"/>
      <c r="G9" s="11"/>
      <c r="H9" s="11"/>
      <c r="I9" s="11"/>
      <c r="J9" s="10" t="str">
        <f t="shared" ref="J9:J26" ca="1" si="1">INDIRECT("'"&amp;A9&amp;"'!B1")</f>
        <v>Incomplete</v>
      </c>
      <c r="L9" s="14">
        <f t="shared" ref="L9:L26" si="2">A9</f>
        <v>2</v>
      </c>
      <c r="M9" s="11" cm="1">
        <f t="array" ref="M9">IFERROR(INDEX('2'!$A:$A,MATCH(M$7,'2'!$A:$A,FALSE)+2),"")</f>
        <v>0</v>
      </c>
      <c r="N9" s="11" cm="1">
        <f t="array" ref="N9">IFERROR(INDEX('2'!$A:$A,MATCH(N$7,'2'!$A:$A,FALSE)+2),"")</f>
        <v>0</v>
      </c>
      <c r="O9" s="11" cm="1">
        <f t="array" ref="O9">IFERROR(INDEX('2'!$A:$A,MATCH(O$7,'2'!$A:$A,FALSE)+2),"")</f>
        <v>0</v>
      </c>
      <c r="P9" s="11" t="str" cm="1">
        <f t="array" ref="P9">IFERROR(INDEX('2'!$A:$A,MATCH(P$7,'2'!$A:$A,FALSE)+2),"")</f>
        <v/>
      </c>
      <c r="Q9" s="11" t="str" cm="1">
        <f t="array" ref="Q9">IFERROR(INDEX('2'!$A:$A,MATCH(Q$7,'2'!$A:$A,FALSE)+2),"")</f>
        <v/>
      </c>
      <c r="R9" s="11" t="str" cm="1">
        <f t="array" ref="R9">IFERROR(INDEX('2'!$A:$A,MATCH(R$7,'2'!$A:$A,FALSE)+2),"")</f>
        <v/>
      </c>
      <c r="S9" s="11" t="str" cm="1">
        <f t="array" ref="S9">IFERROR(INDEX('2'!$A:$A,MATCH(S$7,'2'!$A:$A,FALSE)+2),"")</f>
        <v/>
      </c>
    </row>
    <row r="10" spans="1:22" x14ac:dyDescent="0.25">
      <c r="A10" s="14">
        <v>3</v>
      </c>
      <c r="B10" s="11">
        <f t="shared" si="0"/>
        <v>3</v>
      </c>
      <c r="C10" s="11">
        <v>0.5</v>
      </c>
      <c r="D10" s="11">
        <v>1</v>
      </c>
      <c r="E10" s="11">
        <v>1.5</v>
      </c>
      <c r="F10" s="11"/>
      <c r="G10" s="11"/>
      <c r="H10" s="11"/>
      <c r="I10" s="11"/>
      <c r="J10" s="10" t="str">
        <f t="shared" ca="1" si="1"/>
        <v>Incomplete</v>
      </c>
      <c r="L10" s="14">
        <f t="shared" si="2"/>
        <v>3</v>
      </c>
      <c r="M10" s="11" cm="1">
        <f t="array" ref="M10">IFERROR(INDEX('3'!$A:$A,MATCH(M$7,'3'!$A:$A,FALSE)+2),"")</f>
        <v>0</v>
      </c>
      <c r="N10" s="11" cm="1">
        <f t="array" ref="N10">IFERROR(INDEX('3'!$A:$A,MATCH(N$7,'3'!$A:$A,FALSE)+2),"")</f>
        <v>0</v>
      </c>
      <c r="O10" s="11" cm="1">
        <f t="array" ref="O10">IFERROR(INDEX('3'!$A:$A,MATCH(O$7,'3'!$A:$A,FALSE)+2),"")</f>
        <v>0</v>
      </c>
      <c r="P10" s="11" t="str" cm="1">
        <f t="array" ref="P10">IFERROR(INDEX('3'!$A:$A,MATCH(P$7,'3'!$A:$A,FALSE)+2),"")</f>
        <v/>
      </c>
      <c r="Q10" s="11" t="str" cm="1">
        <f t="array" ref="Q10">IFERROR(INDEX('3'!$A:$A,MATCH(Q$7,'3'!$A:$A,FALSE)+2),"")</f>
        <v/>
      </c>
      <c r="R10" s="11" t="str" cm="1">
        <f t="array" ref="R10">IFERROR(INDEX('3'!$A:$A,MATCH(R$7,'3'!$A:$A,FALSE)+2),"")</f>
        <v/>
      </c>
      <c r="S10" s="11" t="str" cm="1">
        <f t="array" ref="S10">IFERROR(INDEX('3'!$A:$A,MATCH(S$7,'3'!$A:$A,FALSE)+2),"")</f>
        <v/>
      </c>
    </row>
    <row r="11" spans="1:22" x14ac:dyDescent="0.25">
      <c r="A11" s="14">
        <v>4</v>
      </c>
      <c r="B11" s="11">
        <f t="shared" si="0"/>
        <v>3</v>
      </c>
      <c r="C11" s="11">
        <v>2</v>
      </c>
      <c r="D11" s="11">
        <v>0.5</v>
      </c>
      <c r="E11" s="11">
        <v>0.5</v>
      </c>
      <c r="F11" s="11"/>
      <c r="G11" s="11"/>
      <c r="H11" s="11"/>
      <c r="I11" s="11"/>
      <c r="J11" s="10" t="str">
        <f t="shared" ca="1" si="1"/>
        <v>Incomplete</v>
      </c>
      <c r="L11" s="14">
        <f t="shared" si="2"/>
        <v>4</v>
      </c>
      <c r="M11" s="11" cm="1">
        <f t="array" ref="M11">IFERROR(INDEX('4'!$A:$A,MATCH(M$7,'4'!$A:$A,FALSE)+2),"")</f>
        <v>0</v>
      </c>
      <c r="N11" s="11" cm="1">
        <f t="array" ref="N11">IFERROR(INDEX('4'!$A:$A,MATCH(N$7,'4'!$A:$A,FALSE)+2),"")</f>
        <v>0</v>
      </c>
      <c r="O11" s="11" cm="1">
        <f t="array" ref="O11">IFERROR(INDEX('4'!$A:$A,MATCH(O$7,'4'!$A:$A,FALSE)+2),"")</f>
        <v>0</v>
      </c>
      <c r="P11" s="11" t="str" cm="1">
        <f t="array" ref="P11">IFERROR(INDEX('4'!$A:$A,MATCH(P$7,'4'!$A:$A,FALSE)+2),"")</f>
        <v/>
      </c>
      <c r="Q11" s="11" t="str" cm="1">
        <f t="array" ref="Q11">IFERROR(INDEX('4'!$A:$A,MATCH(Q$7,'4'!$A:$A,FALSE)+2),"")</f>
        <v/>
      </c>
      <c r="R11" s="11" t="str" cm="1">
        <f t="array" ref="R11">IFERROR(INDEX('4'!$A:$A,MATCH(R$7,'4'!$A:$A,FALSE)+2),"")</f>
        <v/>
      </c>
      <c r="S11" s="11" t="str" cm="1">
        <f t="array" ref="S11">IFERROR(INDEX('4'!$A:$A,MATCH(S$7,'4'!$A:$A,FALSE)+2),"")</f>
        <v/>
      </c>
    </row>
    <row r="12" spans="1:22" x14ac:dyDescent="0.25">
      <c r="A12" s="14">
        <v>5</v>
      </c>
      <c r="B12" s="11">
        <f t="shared" si="0"/>
        <v>2</v>
      </c>
      <c r="C12" s="11">
        <v>1</v>
      </c>
      <c r="D12" s="11">
        <v>0.5</v>
      </c>
      <c r="E12" s="11">
        <v>0.5</v>
      </c>
      <c r="F12" s="11"/>
      <c r="G12" s="11"/>
      <c r="H12" s="11"/>
      <c r="I12" s="11"/>
      <c r="J12" s="10" t="str">
        <f t="shared" ca="1" si="1"/>
        <v>Incomplete</v>
      </c>
      <c r="L12" s="14">
        <f t="shared" si="2"/>
        <v>5</v>
      </c>
      <c r="M12" s="11" cm="1">
        <f t="array" ref="M12">IFERROR(INDEX('5'!$A:$A,MATCH(M$7,'5'!$A:$A,FALSE)+2),"")</f>
        <v>0</v>
      </c>
      <c r="N12" s="11" cm="1">
        <f t="array" ref="N12">IFERROR(INDEX('5'!$A:$A,MATCH(N$7,'5'!$A:$A,FALSE)+2),"")</f>
        <v>0</v>
      </c>
      <c r="O12" s="11" cm="1">
        <f t="array" ref="O12">IFERROR(INDEX('5'!$A:$A,MATCH(O$7,'5'!$A:$A,FALSE)+2),"")</f>
        <v>0</v>
      </c>
      <c r="P12" s="11" t="str" cm="1">
        <f t="array" ref="P12">IFERROR(INDEX('5'!$A:$A,MATCH(P$7,'5'!$A:$A,FALSE)+2),"")</f>
        <v/>
      </c>
      <c r="Q12" s="11" t="str" cm="1">
        <f t="array" ref="Q12">IFERROR(INDEX('5'!$A:$A,MATCH(Q$7,'5'!$A:$A,FALSE)+2),"")</f>
        <v/>
      </c>
      <c r="R12" s="11" t="str" cm="1">
        <f t="array" ref="R12">IFERROR(INDEX('5'!$A:$A,MATCH(R$7,'5'!$A:$A,FALSE)+2),"")</f>
        <v/>
      </c>
      <c r="S12" s="11" t="str" cm="1">
        <f t="array" ref="S12">IFERROR(INDEX('5'!$A:$A,MATCH(S$7,'5'!$A:$A,FALSE)+2),"")</f>
        <v/>
      </c>
    </row>
    <row r="13" spans="1:22" x14ac:dyDescent="0.25">
      <c r="A13" s="14">
        <v>6</v>
      </c>
      <c r="B13" s="11">
        <f t="shared" si="0"/>
        <v>1.5</v>
      </c>
      <c r="C13" s="11">
        <v>0.5</v>
      </c>
      <c r="D13" s="11">
        <v>1</v>
      </c>
      <c r="E13" s="11"/>
      <c r="F13" s="11"/>
      <c r="G13" s="11"/>
      <c r="H13" s="11"/>
      <c r="I13" s="11"/>
      <c r="J13" s="10" t="str">
        <f t="shared" ca="1" si="1"/>
        <v>Incomplete</v>
      </c>
      <c r="L13" s="14">
        <f t="shared" si="2"/>
        <v>6</v>
      </c>
      <c r="M13" s="11" cm="1">
        <f t="array" ref="M13">IFERROR(INDEX('6'!$A:$A,MATCH(M$7,'6'!$A:$A,FALSE)+2),"")</f>
        <v>0</v>
      </c>
      <c r="N13" s="11" cm="1">
        <f t="array" ref="N13">IFERROR(INDEX('6'!$A:$A,MATCH(N$7,'6'!$A:$A,FALSE)+2),"")</f>
        <v>0</v>
      </c>
      <c r="O13" s="11" t="str" cm="1">
        <f t="array" ref="O13">IFERROR(INDEX('6'!$A:$A,MATCH(O$7,'6'!$A:$A,FALSE)+2),"")</f>
        <v/>
      </c>
      <c r="P13" s="11" t="str" cm="1">
        <f t="array" ref="P13">IFERROR(INDEX('6'!$A:$A,MATCH(P$7,'6'!$A:$A,FALSE)+2),"")</f>
        <v/>
      </c>
      <c r="Q13" s="11" t="str" cm="1">
        <f t="array" ref="Q13">IFERROR(INDEX('6'!$A:$A,MATCH(Q$7,'6'!$A:$A,FALSE)+2),"")</f>
        <v/>
      </c>
      <c r="R13" s="11" t="str" cm="1">
        <f t="array" ref="R13">IFERROR(INDEX('6'!$A:$A,MATCH(R$7,'6'!$A:$A,FALSE)+2),"")</f>
        <v/>
      </c>
      <c r="S13" s="11" t="str" cm="1">
        <f t="array" ref="S13">IFERROR(INDEX('6'!$A:$A,MATCH(S$7,'6'!$A:$A,FALSE)+2),"")</f>
        <v/>
      </c>
    </row>
    <row r="14" spans="1:22" x14ac:dyDescent="0.25">
      <c r="A14" s="14">
        <v>7</v>
      </c>
      <c r="B14" s="11">
        <f t="shared" si="0"/>
        <v>2.25</v>
      </c>
      <c r="C14" s="11">
        <v>2.25</v>
      </c>
      <c r="D14" s="11"/>
      <c r="E14" s="11"/>
      <c r="F14" s="11"/>
      <c r="G14" s="11"/>
      <c r="H14" s="11"/>
      <c r="I14" s="11"/>
      <c r="J14" s="10" t="str">
        <f t="shared" ca="1" si="1"/>
        <v>Incomplete</v>
      </c>
      <c r="L14" s="14">
        <f t="shared" si="2"/>
        <v>7</v>
      </c>
      <c r="M14" s="11" cm="1">
        <f t="array" ref="M14">IFERROR(INDEX('7'!$A:$A,MATCH(M$7,'7'!$A:$A,FALSE)+2),"")</f>
        <v>0</v>
      </c>
      <c r="N14" s="11" t="str" cm="1">
        <f t="array" ref="N14">IFERROR(INDEX('7'!$A:$A,MATCH(N$7,'7'!$A:$A,FALSE)+2),"")</f>
        <v/>
      </c>
      <c r="O14" s="11" t="str" cm="1">
        <f t="array" ref="O14">IFERROR(INDEX('7'!$A:$A,MATCH(O$7,'7'!$A:$A,FALSE)+2),"")</f>
        <v/>
      </c>
      <c r="P14" s="11" t="str" cm="1">
        <f t="array" ref="P14">IFERROR(INDEX('7'!$A:$A,MATCH(P$7,'7'!$A:$A,FALSE)+2),"")</f>
        <v/>
      </c>
      <c r="Q14" s="11" t="str" cm="1">
        <f t="array" ref="Q14">IFERROR(INDEX('7'!$A:$A,MATCH(Q$7,'7'!$A:$A,FALSE)+2),"")</f>
        <v/>
      </c>
      <c r="R14" s="11" t="str" cm="1">
        <f t="array" ref="R14">IFERROR(INDEX('7'!$A:$A,MATCH(R$7,'7'!$A:$A,FALSE)+2),"")</f>
        <v/>
      </c>
      <c r="S14" s="11" t="str" cm="1">
        <f t="array" ref="S14">IFERROR(INDEX('7'!$A:$A,MATCH(S$7,'7'!$A:$A,FALSE)+2),"")</f>
        <v/>
      </c>
    </row>
    <row r="15" spans="1:22" x14ac:dyDescent="0.25">
      <c r="A15" s="14">
        <v>8</v>
      </c>
      <c r="B15" s="11">
        <f t="shared" si="0"/>
        <v>1.5</v>
      </c>
      <c r="C15" s="11">
        <v>1</v>
      </c>
      <c r="D15" s="11">
        <v>0.5</v>
      </c>
      <c r="E15" s="11"/>
      <c r="F15" s="11"/>
      <c r="G15" s="11"/>
      <c r="H15" s="11"/>
      <c r="I15" s="11"/>
      <c r="J15" s="10" t="str">
        <f t="shared" ca="1" si="1"/>
        <v>Incomplete</v>
      </c>
      <c r="L15" s="14">
        <f t="shared" si="2"/>
        <v>8</v>
      </c>
      <c r="M15" s="11" cm="1">
        <f t="array" ref="M15">IFERROR(INDEX('8'!$A:$A,MATCH(M$7,'8'!$A:$A,FALSE)+2),"")</f>
        <v>0</v>
      </c>
      <c r="N15" s="11" cm="1">
        <f t="array" ref="N15">IFERROR(INDEX('8'!$A:$A,MATCH(N$7,'8'!$A:$A,FALSE)+2),"")</f>
        <v>0</v>
      </c>
      <c r="O15" s="11" t="str" cm="1">
        <f t="array" ref="O15">IFERROR(INDEX('8'!$A:$A,MATCH(O$7,'8'!$A:$A,FALSE)+2),"")</f>
        <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x14ac:dyDescent="0.25">
      <c r="A16" s="14">
        <v>9</v>
      </c>
      <c r="B16" s="11">
        <f t="shared" si="0"/>
        <v>2</v>
      </c>
      <c r="C16" s="11">
        <v>0.5</v>
      </c>
      <c r="D16" s="11">
        <v>0.5</v>
      </c>
      <c r="E16" s="11">
        <v>1</v>
      </c>
      <c r="F16" s="11"/>
      <c r="G16" s="11"/>
      <c r="H16" s="11"/>
      <c r="I16" s="11"/>
      <c r="J16" s="10" t="str">
        <f t="shared" ca="1" si="1"/>
        <v>Incomplete</v>
      </c>
      <c r="L16" s="14">
        <f t="shared" si="2"/>
        <v>9</v>
      </c>
      <c r="M16" s="11" cm="1">
        <f t="array" ref="M16">IFERROR(INDEX('9'!$A:$A,MATCH(M$7,'9'!$A:$A,FALSE)+2),"")</f>
        <v>0</v>
      </c>
      <c r="N16" s="11" cm="1">
        <f t="array" ref="N16">IFERROR(INDEX('9'!$A:$A,MATCH(N$7,'9'!$A:$A,FALSE)+2),"")</f>
        <v>0</v>
      </c>
      <c r="O16" s="11" cm="1">
        <f t="array" ref="O16">IFERROR(INDEX('9'!$A:$A,MATCH(O$7,'9'!$A:$A,FALSE)+2),"")</f>
        <v>0</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x14ac:dyDescent="0.25">
      <c r="A17" s="14">
        <v>10</v>
      </c>
      <c r="B17" s="11">
        <f t="shared" si="0"/>
        <v>2.25</v>
      </c>
      <c r="C17" s="11">
        <v>0.5</v>
      </c>
      <c r="D17" s="11">
        <v>0.5</v>
      </c>
      <c r="E17" s="11">
        <v>0.5</v>
      </c>
      <c r="F17" s="11">
        <v>0.75</v>
      </c>
      <c r="G17" s="11"/>
      <c r="H17" s="11"/>
      <c r="I17" s="11"/>
      <c r="J17" s="10" t="str">
        <f t="shared" ca="1" si="1"/>
        <v>Incomplete</v>
      </c>
      <c r="L17" s="14">
        <f t="shared" si="2"/>
        <v>10</v>
      </c>
      <c r="M17" s="11" cm="1">
        <f t="array" ref="M17">IFERROR(INDEX('10'!$A:$A,MATCH(M$7,'10'!$A:$A,FALSE)+2),"")</f>
        <v>0</v>
      </c>
      <c r="N17" s="11" cm="1">
        <f t="array" ref="N17">IFERROR(INDEX('10'!$A:$A,MATCH(N$7,'10'!$A:$A,FALSE)+2),"")</f>
        <v>0</v>
      </c>
      <c r="O17" s="11" cm="1">
        <f t="array" ref="O17">IFERROR(INDEX('10'!$A:$A,MATCH(O$7,'10'!$A:$A,FALSE)+2),"")</f>
        <v>0</v>
      </c>
      <c r="P17" s="11" cm="1">
        <f t="array" ref="P17">IFERROR(INDEX('10'!$A:$A,MATCH(P$7,'10'!$A:$A,FALSE)+2),"")</f>
        <v>0</v>
      </c>
      <c r="Q17" s="11" t="str" cm="1">
        <f t="array" ref="Q17">IFERROR(INDEX('10'!$A:$A,MATCH(Q$7,'10'!$A:$A,FALSE)+2),"")</f>
        <v/>
      </c>
      <c r="R17" s="11" t="str" cm="1">
        <f t="array" ref="R17">IFERROR(INDEX('10'!$A:$A,MATCH(R$7,'10'!$A:$A,FALSE)+2),"")</f>
        <v/>
      </c>
      <c r="S17" s="11" t="str" cm="1">
        <f t="array" ref="S17">IFERROR(INDEX('10'!$A:$A,MATCH(S$7,'10'!$A:$A,FALSE)+2),"")</f>
        <v/>
      </c>
    </row>
    <row r="18" spans="1:19" x14ac:dyDescent="0.25">
      <c r="A18" s="14">
        <v>11</v>
      </c>
      <c r="B18" s="11">
        <f t="shared" si="0"/>
        <v>3</v>
      </c>
      <c r="C18" s="11">
        <v>3</v>
      </c>
      <c r="D18" s="11"/>
      <c r="E18" s="11"/>
      <c r="F18" s="11"/>
      <c r="G18" s="11"/>
      <c r="H18" s="11"/>
      <c r="I18" s="11"/>
      <c r="J18" s="10" t="str">
        <f t="shared" ca="1" si="1"/>
        <v>Incomplete</v>
      </c>
      <c r="L18" s="14">
        <f t="shared" si="2"/>
        <v>11</v>
      </c>
      <c r="M18" s="11" cm="1">
        <f t="array" ref="M18">IFERROR(INDEX('11'!$A:$A,MATCH(M$7,'11'!$A:$A,FALSE)+2),"")</f>
        <v>0</v>
      </c>
      <c r="N18" s="11" t="str" cm="1">
        <f t="array" ref="N18">IFERROR(INDEX('11'!$A:$A,MATCH(N$7,'11'!$A:$A,FALSE)+2),"")</f>
        <v/>
      </c>
      <c r="O18" s="11" t="str" cm="1">
        <f t="array" ref="O18">IFERROR(INDEX('11'!$A:$A,MATCH(O$7,'11'!$A:$A,FALSE)+2),"")</f>
        <v/>
      </c>
      <c r="P18" s="11" t="str" cm="1">
        <f t="array" ref="P18">IFERROR(INDEX('11'!$A:$A,MATCH(P$7,'11'!$A:$A,FALSE)+2),"")</f>
        <v/>
      </c>
      <c r="Q18" s="11" t="str" cm="1">
        <f t="array" ref="Q18">IFERROR(INDEX('11'!$A:$A,MATCH(Q$7,'11'!$A:$A,FALSE)+2),"")</f>
        <v/>
      </c>
      <c r="R18" s="11" t="str" cm="1">
        <f t="array" ref="R18">IFERROR(INDEX('11'!$A:$A,MATCH(R$7,'11'!$A:$A,FALSE)+2),"")</f>
        <v/>
      </c>
      <c r="S18" s="11" t="str" cm="1">
        <f t="array" ref="S18">IFERROR(INDEX('11'!$A:$A,MATCH(S$7,'11'!$A:$A,FALSE)+2),"")</f>
        <v/>
      </c>
    </row>
    <row r="19" spans="1:19" x14ac:dyDescent="0.25">
      <c r="A19" s="14">
        <v>12</v>
      </c>
      <c r="B19" s="11">
        <f t="shared" si="0"/>
        <v>3</v>
      </c>
      <c r="C19" s="11">
        <v>1.5</v>
      </c>
      <c r="D19" s="11">
        <v>1.5</v>
      </c>
      <c r="E19" s="11"/>
      <c r="F19" s="11"/>
      <c r="G19" s="11"/>
      <c r="H19" s="11"/>
      <c r="I19" s="11"/>
      <c r="J19" s="10" t="str">
        <f t="shared" ca="1" si="1"/>
        <v>Incomplete</v>
      </c>
      <c r="L19" s="14">
        <f t="shared" si="2"/>
        <v>12</v>
      </c>
      <c r="M19" s="11" cm="1">
        <f t="array" ref="M19">IFERROR(INDEX('12'!$A:$A,MATCH(M$7,'12'!$A:$A,FALSE)+2),"")</f>
        <v>0</v>
      </c>
      <c r="N19" s="11" cm="1">
        <f t="array" ref="N19">IFERROR(INDEX('12'!$A:$A,MATCH(N$7,'12'!$A:$A,FALSE)+2),"")</f>
        <v>0</v>
      </c>
      <c r="O19" s="11" t="str" cm="1">
        <f t="array" ref="O19">IFERROR(INDEX('12'!$A:$A,MATCH(O$7,'12'!$A:$A,FALSE)+2),"")</f>
        <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x14ac:dyDescent="0.25">
      <c r="A20" s="14">
        <v>13</v>
      </c>
      <c r="B20" s="11">
        <f t="shared" si="0"/>
        <v>3</v>
      </c>
      <c r="C20" s="11">
        <v>1.5</v>
      </c>
      <c r="D20" s="11">
        <v>0.75</v>
      </c>
      <c r="E20" s="11">
        <v>0.75</v>
      </c>
      <c r="F20" s="11"/>
      <c r="G20" s="11"/>
      <c r="H20" s="11"/>
      <c r="I20" s="11"/>
      <c r="J20" s="10" t="str">
        <f t="shared" ca="1" si="1"/>
        <v>Incomplete</v>
      </c>
      <c r="L20" s="14">
        <f t="shared" si="2"/>
        <v>13</v>
      </c>
      <c r="M20" s="11" cm="1">
        <f t="array" ref="M20">IFERROR(INDEX('13'!$A:$A,MATCH(M$7,'13'!$A:$A,FALSE)+2),"")</f>
        <v>0</v>
      </c>
      <c r="N20" s="11" cm="1">
        <f t="array" ref="N20">IFERROR(INDEX('13'!$A:$A,MATCH(N$7,'13'!$A:$A,FALSE)+2),"")</f>
        <v>0</v>
      </c>
      <c r="O20" s="11" cm="1">
        <f t="array" ref="O20">IFERROR(INDEX('13'!$A:$A,MATCH(O$7,'13'!$A:$A,FALSE)+2),"")</f>
        <v>0</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x14ac:dyDescent="0.25">
      <c r="A21" s="14">
        <v>14</v>
      </c>
      <c r="B21" s="11">
        <f t="shared" si="0"/>
        <v>2.5</v>
      </c>
      <c r="C21" s="11">
        <v>1.5</v>
      </c>
      <c r="D21" s="11">
        <v>1</v>
      </c>
      <c r="E21" s="11"/>
      <c r="F21" s="11"/>
      <c r="G21" s="11"/>
      <c r="H21" s="11"/>
      <c r="I21" s="11"/>
      <c r="J21" s="10" t="str">
        <f t="shared" ca="1" si="1"/>
        <v>Incomplete</v>
      </c>
      <c r="L21" s="14">
        <f t="shared" si="2"/>
        <v>14</v>
      </c>
      <c r="M21" s="11" cm="1">
        <f t="array" ref="M21">IFERROR(INDEX('14'!$A:$A,MATCH(M$7,'14'!$A:$A,FALSE)+2),"")</f>
        <v>0</v>
      </c>
      <c r="N21" s="11" cm="1">
        <f t="array" ref="N21">IFERROR(INDEX('14'!$A:$A,MATCH(N$7,'14'!$A:$A,FALSE)+2),"")</f>
        <v>0</v>
      </c>
      <c r="O21" s="11" t="str" cm="1">
        <f t="array" ref="O21">IFERROR(INDEX('14'!$A:$A,MATCH(O$7,'14'!$A:$A,FALSE)+2),"")</f>
        <v/>
      </c>
      <c r="P21" s="11" t="str" cm="1">
        <f t="array" ref="P21">IFERROR(INDEX('14'!$A:$A,MATCH(P$7,'14'!$A:$A,FALSE)+2),"")</f>
        <v/>
      </c>
      <c r="Q21" s="11" t="str" cm="1">
        <f t="array" ref="Q21">IFERROR(INDEX('14'!$A:$A,MATCH(Q$7,'14'!$A:$A,FALSE)+2),"")</f>
        <v/>
      </c>
      <c r="R21" s="11" t="str" cm="1">
        <f t="array" ref="R21">IFERROR(INDEX('14'!$A:$A,MATCH(R$7,'14'!$A:$A,FALSE)+2),"")</f>
        <v/>
      </c>
      <c r="S21" s="11" t="str" cm="1">
        <f t="array" ref="S21">IFERROR(INDEX('14'!$A:$A,MATCH(S$7,'14'!$A:$A,FALSE)+2),"")</f>
        <v/>
      </c>
    </row>
    <row r="22" spans="1:19" x14ac:dyDescent="0.25">
      <c r="A22" s="14">
        <v>15</v>
      </c>
      <c r="B22" s="11">
        <f t="shared" si="0"/>
        <v>3.25</v>
      </c>
      <c r="C22" s="11">
        <v>1.5</v>
      </c>
      <c r="D22" s="11">
        <v>0.75</v>
      </c>
      <c r="E22" s="11">
        <v>0.5</v>
      </c>
      <c r="F22" s="11">
        <v>0.5</v>
      </c>
      <c r="G22" s="11"/>
      <c r="H22" s="11"/>
      <c r="I22" s="11"/>
      <c r="J22" s="10" t="str">
        <f t="shared" ca="1" si="1"/>
        <v>Incomplete</v>
      </c>
      <c r="L22" s="14">
        <f t="shared" si="2"/>
        <v>15</v>
      </c>
      <c r="M22" s="11" cm="1">
        <f t="array" ref="M22">IFERROR(INDEX('15'!$A:$A,MATCH(M$7,'15'!$A:$A,FALSE)+2),"")</f>
        <v>0</v>
      </c>
      <c r="N22" s="11" cm="1">
        <f t="array" ref="N22">IFERROR(INDEX('15'!$A:$A,MATCH(N$7,'15'!$A:$A,FALSE)+2),"")</f>
        <v>0</v>
      </c>
      <c r="O22" s="11" cm="1">
        <f t="array" ref="O22">IFERROR(INDEX('15'!$A:$A,MATCH(O$7,'15'!$A:$A,FALSE)+2),"")</f>
        <v>0</v>
      </c>
      <c r="P22" s="11" cm="1">
        <f t="array" ref="P22">IFERROR(INDEX('15'!$A:$A,MATCH(P$7,'15'!$A:$A,FALSE)+2),"")</f>
        <v>0</v>
      </c>
      <c r="Q22" s="11" t="str" cm="1">
        <f t="array" ref="Q22">IFERROR(INDEX('15'!$A:$A,MATCH(Q$7,'15'!$A:$A,FALSE)+2),"")</f>
        <v/>
      </c>
      <c r="R22" s="11" t="str" cm="1">
        <f t="array" ref="R22">IFERROR(INDEX('15'!$A:$A,MATCH(R$7,'15'!$A:$A,FALSE)+2),"")</f>
        <v/>
      </c>
      <c r="S22" s="11" t="str" cm="1">
        <f t="array" ref="S22">IFERROR(INDEX('15'!$A:$A,MATCH(S$7,'15'!$A:$A,FALSE)+2),"")</f>
        <v/>
      </c>
    </row>
    <row r="23" spans="1:19" x14ac:dyDescent="0.25">
      <c r="A23" s="14">
        <v>16</v>
      </c>
      <c r="B23" s="11">
        <f t="shared" si="0"/>
        <v>3.5</v>
      </c>
      <c r="C23" s="11">
        <v>1.75</v>
      </c>
      <c r="D23" s="11">
        <v>1.75</v>
      </c>
      <c r="E23" s="11"/>
      <c r="F23" s="11"/>
      <c r="G23" s="11"/>
      <c r="H23" s="11"/>
      <c r="I23" s="11"/>
      <c r="J23" s="10" t="str">
        <f t="shared" ca="1" si="1"/>
        <v>Incomplete</v>
      </c>
      <c r="L23" s="14">
        <f t="shared" si="2"/>
        <v>16</v>
      </c>
      <c r="M23" s="11" cm="1">
        <f t="array" ref="M23">IFERROR(INDEX('16'!$A:$A,MATCH(M$7,'16'!$A:$A,FALSE)+2),"")</f>
        <v>0</v>
      </c>
      <c r="N23" s="11" cm="1">
        <f t="array" ref="N23">IFERROR(INDEX('16'!$A:$A,MATCH(N$7,'16'!$A:$A,FALSE)+2),"")</f>
        <v>0</v>
      </c>
      <c r="O23" s="11" t="str" cm="1">
        <f t="array" ref="O23">IFERROR(INDEX('16'!$A:$A,MATCH(O$7,'16'!$A:$A,FALSE)+2),"")</f>
        <v/>
      </c>
      <c r="P23" s="11" t="str" cm="1">
        <f t="array" ref="P23">IFERROR(INDEX('16'!$A:$A,MATCH(P$7,'16'!$A:$A,FALSE)+2),"")</f>
        <v/>
      </c>
      <c r="Q23" s="11" t="str" cm="1">
        <f t="array" ref="Q23">IFERROR(INDEX('16'!$A:$A,MATCH(Q$7,'16'!$A:$A,FALSE)+2),"")</f>
        <v/>
      </c>
      <c r="R23" s="11" t="str" cm="1">
        <f t="array" ref="R23">IFERROR(INDEX('16'!$A:$A,MATCH(R$7,'16'!$A:$A,FALSE)+2),"")</f>
        <v/>
      </c>
      <c r="S23" s="11" t="str" cm="1">
        <f t="array" ref="S23">IFERROR(INDEX('16'!$A:$A,MATCH(S$7,'16'!$A:$A,FALSE)+2),"")</f>
        <v/>
      </c>
    </row>
    <row r="24" spans="1:19" x14ac:dyDescent="0.25">
      <c r="A24" s="14">
        <v>17</v>
      </c>
      <c r="B24" s="11">
        <f t="shared" si="0"/>
        <v>2.75</v>
      </c>
      <c r="C24" s="11">
        <v>1.25</v>
      </c>
      <c r="D24" s="11">
        <v>0.5</v>
      </c>
      <c r="E24" s="11">
        <v>1</v>
      </c>
      <c r="F24" s="11"/>
      <c r="G24" s="11"/>
      <c r="H24" s="11"/>
      <c r="I24" s="11"/>
      <c r="J24" s="10" t="str">
        <f t="shared" ca="1" si="1"/>
        <v>Incomplete</v>
      </c>
      <c r="L24" s="14">
        <f t="shared" si="2"/>
        <v>17</v>
      </c>
      <c r="M24" s="11" cm="1">
        <f t="array" ref="M24">IFERROR(INDEX('17'!$A:$A,MATCH(M$7,'17'!$A:$A,FALSE)+2),"")</f>
        <v>0</v>
      </c>
      <c r="N24" s="11" cm="1">
        <f t="array" ref="N24">IFERROR(INDEX('17'!$A:$A,MATCH(N$7,'17'!$A:$A,FALSE)+2),"")</f>
        <v>0</v>
      </c>
      <c r="O24" s="11" cm="1">
        <f t="array" ref="O24">IFERROR(INDEX('17'!$A:$A,MATCH(O$7,'17'!$A:$A,FALSE)+2),"")</f>
        <v>0</v>
      </c>
      <c r="P24" s="11" t="str" cm="1">
        <f t="array" ref="P24">IFERROR(INDEX('17'!$A:$A,MATCH(P$7,'17'!$A:$A,FALSE)+2),"")</f>
        <v/>
      </c>
      <c r="Q24" s="11" t="str" cm="1">
        <f t="array" ref="Q24">IFERROR(INDEX('17'!$A:$A,MATCH(Q$7,'17'!$A:$A,FALSE)+2),"")</f>
        <v/>
      </c>
      <c r="R24" s="11" t="str" cm="1">
        <f t="array" ref="R24">IFERROR(INDEX('17'!$A:$A,MATCH(R$7,'17'!$A:$A,FALSE)+2),"")</f>
        <v/>
      </c>
      <c r="S24" s="11" t="str" cm="1">
        <f t="array" ref="S24">IFERROR(INDEX('17'!$A:$A,MATCH(S$7,'17'!$A:$A,FALSE)+2),"")</f>
        <v/>
      </c>
    </row>
    <row r="25" spans="1:19" x14ac:dyDescent="0.25">
      <c r="A25" s="14">
        <v>18</v>
      </c>
      <c r="B25" s="11">
        <f t="shared" si="0"/>
        <v>5</v>
      </c>
      <c r="C25" s="11">
        <v>4</v>
      </c>
      <c r="D25" s="11">
        <v>1</v>
      </c>
      <c r="E25" s="11"/>
      <c r="F25" s="11"/>
      <c r="G25" s="11"/>
      <c r="H25" s="11"/>
      <c r="I25" s="11"/>
      <c r="J25" s="10" t="str">
        <f t="shared" ca="1" si="1"/>
        <v>Incomplete</v>
      </c>
      <c r="L25" s="14">
        <f t="shared" si="2"/>
        <v>18</v>
      </c>
      <c r="M25" s="11" cm="1">
        <f t="array" ref="M25">IFERROR(INDEX('18'!$A:$A,MATCH(M$7,'18'!$A:$A,FALSE)+2),"")</f>
        <v>0</v>
      </c>
      <c r="N25" s="11" cm="1">
        <f t="array" ref="N25">IFERROR(INDEX('18'!$A:$A,MATCH(N$7,'18'!$A:$A,FALSE)+2),"")</f>
        <v>0</v>
      </c>
      <c r="O25" s="11" t="str" cm="1">
        <f t="array" ref="O25">IFERROR(INDEX('18'!$A:$A,MATCH(O$7,'18'!$A:$A,FALSE)+2),"")</f>
        <v/>
      </c>
      <c r="P25" s="11" t="str" cm="1">
        <f t="array" ref="P25">IFERROR(INDEX('18'!$A:$A,MATCH(P$7,'18'!$A:$A,FALSE)+2),"")</f>
        <v/>
      </c>
      <c r="Q25" s="11" t="str" cm="1">
        <f t="array" ref="Q25">IFERROR(INDEX('18'!$A:$A,MATCH(Q$7,'18'!$A:$A,FALSE)+2),"")</f>
        <v/>
      </c>
      <c r="R25" s="11" t="str" cm="1">
        <f t="array" ref="R25">IFERROR(INDEX('18'!$A:$A,MATCH(R$7,'18'!$A:$A,FALSE)+2),"")</f>
        <v/>
      </c>
      <c r="S25" s="11" t="str" cm="1">
        <f t="array" ref="S25">IFERROR(INDEX('18'!$A:$A,MATCH(S$7,'18'!$A:$A,FALSE)+2),"")</f>
        <v/>
      </c>
    </row>
    <row r="26" spans="1:19" x14ac:dyDescent="0.25">
      <c r="A26" s="14">
        <v>19</v>
      </c>
      <c r="B26" s="11">
        <f t="shared" si="0"/>
        <v>5.75</v>
      </c>
      <c r="C26" s="11">
        <v>2.75</v>
      </c>
      <c r="D26" s="11">
        <v>1</v>
      </c>
      <c r="E26" s="11">
        <v>1</v>
      </c>
      <c r="F26" s="11">
        <v>1</v>
      </c>
      <c r="G26" s="11"/>
      <c r="H26" s="11"/>
      <c r="I26" s="11"/>
      <c r="J26" s="10" t="str">
        <f t="shared" ca="1" si="1"/>
        <v>Incomplete</v>
      </c>
      <c r="L26" s="14">
        <f t="shared" si="2"/>
        <v>19</v>
      </c>
      <c r="M26" s="11" cm="1">
        <f t="array" ref="M26">IFERROR(INDEX('19'!$A:$A,MATCH(M$7,'19'!$A:$A,FALSE)+2),"")</f>
        <v>0</v>
      </c>
      <c r="N26" s="11" cm="1">
        <f t="array" ref="N26">IFERROR(INDEX('19'!$A:$A,MATCH(N$7,'19'!$A:$A,FALSE)+2),"")</f>
        <v>0</v>
      </c>
      <c r="O26" s="11" cm="1">
        <f t="array" ref="O26">IFERROR(INDEX('19'!$A:$A,MATCH(O$7,'19'!$A:$A,FALSE)+2),"")</f>
        <v>0</v>
      </c>
      <c r="P26" s="11" cm="1">
        <f t="array" ref="P26">IFERROR(INDEX('19'!$A:$A,MATCH(P$7,'19'!$A:$A,FALSE)+2),"")</f>
        <v>0</v>
      </c>
      <c r="Q26" s="11" t="str" cm="1">
        <f t="array" ref="Q26">IFERROR(INDEX('19'!$A:$A,MATCH(Q$7,'19'!$A:$A,FALSE)+2),"")</f>
        <v/>
      </c>
      <c r="R26" s="11" t="str" cm="1">
        <f t="array" ref="R26">IFERROR(INDEX('19'!$A:$A,MATCH(R$7,'19'!$A:$A,FALSE)+2),"")</f>
        <v/>
      </c>
      <c r="S26" s="11" t="str" cm="1">
        <f t="array" ref="S26">IFERROR(INDEX('19'!$A:$A,MATCH(S$7,'19'!$A:$A,FALSE)+2),"")</f>
        <v/>
      </c>
    </row>
    <row r="27" spans="1:19" x14ac:dyDescent="0.25">
      <c r="A27" s="14">
        <v>20</v>
      </c>
      <c r="B27" s="11">
        <f t="shared" si="0"/>
        <v>6</v>
      </c>
      <c r="C27" s="11">
        <v>4.25</v>
      </c>
      <c r="D27" s="11">
        <v>0.75</v>
      </c>
      <c r="E27" s="11">
        <v>1</v>
      </c>
      <c r="F27" s="11"/>
      <c r="G27" s="11"/>
      <c r="H27" s="11"/>
      <c r="I27" s="11"/>
      <c r="J27" s="10" t="str">
        <f t="shared" ref="J27:J38" ca="1" si="3">INDIRECT("'"&amp;A27&amp;"'!B1")</f>
        <v>Incomplete</v>
      </c>
      <c r="L27" s="14">
        <f t="shared" ref="L27:L38" si="4">A27</f>
        <v>20</v>
      </c>
      <c r="M27" s="11" cm="1">
        <f t="array" ref="M27">IFERROR(INDEX('20'!$A:$A,MATCH(M$7,'20'!$A:$A,FALSE)+2),"")</f>
        <v>0</v>
      </c>
      <c r="N27" s="11" cm="1">
        <f t="array" ref="N27">IFERROR(INDEX('20'!$A:$A,MATCH(N$7,'20'!$A:$A,FALSE)+2),"")</f>
        <v>0</v>
      </c>
      <c r="O27" s="11" cm="1">
        <f t="array" ref="O27">IFERROR(INDEX('20'!$A:$A,MATCH(O$7,'20'!$A:$A,FALSE)+2),"")</f>
        <v>0</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x14ac:dyDescent="0.25">
      <c r="A28" s="14">
        <v>21</v>
      </c>
      <c r="B28" s="11">
        <f t="shared" si="0"/>
        <v>4.25</v>
      </c>
      <c r="C28" s="11">
        <v>2.25</v>
      </c>
      <c r="D28" s="11">
        <v>2</v>
      </c>
      <c r="E28" s="11"/>
      <c r="F28" s="11"/>
      <c r="G28" s="11"/>
      <c r="H28" s="11"/>
      <c r="I28" s="11"/>
      <c r="J28" s="10" t="str">
        <f t="shared" ca="1" si="3"/>
        <v>Incomplete</v>
      </c>
      <c r="L28" s="14">
        <f t="shared" si="4"/>
        <v>21</v>
      </c>
      <c r="M28" s="11" cm="1">
        <f t="array" ref="M28">IFERROR(INDEX('21'!$A:$A,MATCH(M$7,'21'!$A:$A,FALSE)+2),"")</f>
        <v>0</v>
      </c>
      <c r="N28" s="11" cm="1">
        <f t="array" ref="N28">IFERROR(INDEX('21'!$A:$A,MATCH(N$7,'21'!$A:$A,FALSE)+2),"")</f>
        <v>0</v>
      </c>
      <c r="O28" s="11" t="str" cm="1">
        <f t="array" ref="O28">IFERROR(INDEX('21'!$A:$A,MATCH(O$7,'21'!$A:$A,FALSE)+2),"")</f>
        <v/>
      </c>
      <c r="P28" s="11" t="str" cm="1">
        <f t="array" ref="P28">IFERROR(INDEX('21'!$A:$A,MATCH(P$7,'21'!$A:$A,FALSE)+2),"")</f>
        <v/>
      </c>
      <c r="Q28" s="11" t="str" cm="1">
        <f t="array" ref="Q28">IFERROR(INDEX('21'!$A:$A,MATCH(Q$7,'21'!$A:$A,FALSE)+2),"")</f>
        <v/>
      </c>
      <c r="R28" s="11" t="str" cm="1">
        <f t="array" ref="R28">IFERROR(INDEX('21'!$A:$A,MATCH(R$7,'21'!$A:$A,FALSE)+2),"")</f>
        <v/>
      </c>
      <c r="S28" s="11" t="str" cm="1">
        <f t="array" ref="S28">IFERROR(INDEX('21'!$A:$A,MATCH(S$7,'21'!$A:$A,FALSE)+2),"")</f>
        <v/>
      </c>
    </row>
    <row r="29" spans="1:19" x14ac:dyDescent="0.25">
      <c r="A29" s="14">
        <v>22</v>
      </c>
      <c r="B29" s="11">
        <f t="shared" si="0"/>
        <v>3</v>
      </c>
      <c r="C29" s="11">
        <v>1.5</v>
      </c>
      <c r="D29" s="11">
        <v>1.5</v>
      </c>
      <c r="E29" s="11"/>
      <c r="F29" s="11"/>
      <c r="G29" s="11"/>
      <c r="H29" s="11"/>
      <c r="I29" s="11"/>
      <c r="J29" s="10" t="str">
        <f t="shared" ca="1" si="3"/>
        <v>Incomplete</v>
      </c>
      <c r="L29" s="14">
        <f t="shared" si="4"/>
        <v>22</v>
      </c>
      <c r="M29" s="11" cm="1">
        <f t="array" ref="M29">IFERROR(INDEX('22'!$A:$A,MATCH(M$7,'22'!$A:$A,FALSE)+2),"")</f>
        <v>0</v>
      </c>
      <c r="N29" s="11" cm="1">
        <f t="array" ref="N29">IFERROR(INDEX('22'!$A:$A,MATCH(N$7,'22'!$A:$A,FALSE)+2),"")</f>
        <v>0</v>
      </c>
      <c r="O29" s="11" t="str" cm="1">
        <f t="array" ref="O29">IFERROR(INDEX('22'!$A:$A,MATCH(O$7,'22'!$A:$A,FALSE)+2),"")</f>
        <v/>
      </c>
      <c r="P29" s="11" t="str" cm="1">
        <f t="array" ref="P29">IFERROR(INDEX('22'!$A:$A,MATCH(P$7,'22'!$A:$A,FALSE)+2),"")</f>
        <v/>
      </c>
      <c r="Q29" s="11" t="str" cm="1">
        <f t="array" ref="Q29">IFERROR(INDEX('22'!$A:$A,MATCH(Q$7,'22'!$A:$A,FALSE)+2),"")</f>
        <v/>
      </c>
      <c r="R29" s="11" t="str" cm="1">
        <f t="array" ref="R29">IFERROR(INDEX('22'!$A:$A,MATCH(R$7,'22'!$A:$A,FALSE)+2),"")</f>
        <v/>
      </c>
      <c r="S29" s="11" t="str" cm="1">
        <f t="array" ref="S29">IFERROR(INDEX('22'!$A:$A,MATCH(S$7,'22'!$A:$A,FALSE)+2),"")</f>
        <v/>
      </c>
    </row>
    <row r="30" spans="1:19" x14ac:dyDescent="0.25">
      <c r="A30" s="18">
        <v>23</v>
      </c>
      <c r="B30" s="11">
        <f t="shared" si="0"/>
        <v>1.75</v>
      </c>
      <c r="C30" s="11">
        <v>0.75</v>
      </c>
      <c r="D30" s="11">
        <v>0.5</v>
      </c>
      <c r="E30" s="11">
        <v>0.5</v>
      </c>
      <c r="F30" s="11"/>
      <c r="G30" s="11"/>
      <c r="H30" s="11"/>
      <c r="I30" s="11"/>
      <c r="J30" s="10" t="str">
        <f t="shared" ca="1" si="3"/>
        <v>Incomplete</v>
      </c>
      <c r="L30" s="14">
        <f t="shared" si="4"/>
        <v>23</v>
      </c>
      <c r="M30" s="11" cm="1">
        <f t="array" ref="M30">IFERROR(INDEX('23'!$A:$A,MATCH(M$7,'23'!$A:$A,FALSE)+2),"")</f>
        <v>0</v>
      </c>
      <c r="N30" s="11" cm="1">
        <f t="array" ref="N30">IFERROR(INDEX('23'!$A:$A,MATCH(N$7,'23'!$A:$A,FALSE)+2),"")</f>
        <v>0</v>
      </c>
      <c r="O30" s="11" cm="1">
        <f t="array" ref="O30">IFERROR(INDEX('23'!$A:$A,MATCH(O$7,'23'!$A:$A,FALSE)+2),"")</f>
        <v>0</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row r="31" spans="1:19" x14ac:dyDescent="0.25">
      <c r="A31" s="18">
        <v>24</v>
      </c>
      <c r="B31" s="11">
        <f t="shared" si="0"/>
        <v>3</v>
      </c>
      <c r="C31" s="11">
        <v>3</v>
      </c>
      <c r="D31" s="11"/>
      <c r="E31" s="11"/>
      <c r="F31" s="11"/>
      <c r="G31" s="11"/>
      <c r="H31" s="11"/>
      <c r="I31" s="11"/>
      <c r="J31" s="10" t="str">
        <f t="shared" ca="1" si="3"/>
        <v>Incomplete</v>
      </c>
      <c r="L31" s="14">
        <f t="shared" si="4"/>
        <v>24</v>
      </c>
      <c r="M31" s="11" cm="1">
        <f t="array" ref="M31">IFERROR(INDEX('24'!$A:$A,MATCH(M$7,'24'!$A:$A,FALSE)+2),"")</f>
        <v>0</v>
      </c>
      <c r="N31" s="11" t="str" cm="1">
        <f t="array" ref="N31">IFERROR(INDEX('24'!$A:$A,MATCH(N$7,'24'!$A:$A,FALSE)+2),"")</f>
        <v/>
      </c>
      <c r="O31" s="11" t="str" cm="1">
        <f t="array" ref="O31">IFERROR(INDEX('24'!$A:$A,MATCH(O$7,'24'!$A:$A,FALSE)+2),"")</f>
        <v/>
      </c>
      <c r="P31" s="11" t="str" cm="1">
        <f t="array" ref="P31">IFERROR(INDEX('24'!$A:$A,MATCH(P$7,'24'!$A:$A,FALSE)+2),"")</f>
        <v/>
      </c>
      <c r="Q31" s="11" t="str" cm="1">
        <f t="array" ref="Q31">IFERROR(INDEX('24'!$A:$A,MATCH(Q$7,'24'!$A:$A,FALSE)+2),"")</f>
        <v/>
      </c>
      <c r="R31" s="11" t="str" cm="1">
        <f t="array" ref="R31">IFERROR(INDEX('24'!$A:$A,MATCH(R$7,'24'!$A:$A,FALSE)+2),"")</f>
        <v/>
      </c>
      <c r="S31" s="11" t="str" cm="1">
        <f t="array" ref="S31">IFERROR(INDEX('24'!$A:$A,MATCH(S$7,'24'!$A:$A,FALSE)+2),"")</f>
        <v/>
      </c>
    </row>
    <row r="32" spans="1:19" x14ac:dyDescent="0.25">
      <c r="A32" s="18">
        <v>25</v>
      </c>
      <c r="B32" s="11">
        <f t="shared" si="0"/>
        <v>2.5</v>
      </c>
      <c r="C32" s="11">
        <v>2.5</v>
      </c>
      <c r="D32" s="11"/>
      <c r="E32" s="11"/>
      <c r="F32" s="11"/>
      <c r="G32" s="11"/>
      <c r="H32" s="11"/>
      <c r="I32" s="11"/>
      <c r="J32" s="10" t="str">
        <f t="shared" ca="1" si="3"/>
        <v>Incomplete</v>
      </c>
      <c r="L32" s="14">
        <f t="shared" si="4"/>
        <v>25</v>
      </c>
      <c r="M32" s="11" cm="1">
        <f t="array" ref="M32">IFERROR(INDEX('25'!$A:$A,MATCH(M$7,'25'!$A:$A,FALSE)+2),"")</f>
        <v>0</v>
      </c>
      <c r="N32" s="11" t="str" cm="1">
        <f t="array" ref="N32">IFERROR(INDEX('25'!$A:$A,MATCH(N$7,'25'!$A:$A,FALSE)+2),"")</f>
        <v/>
      </c>
      <c r="O32" s="11" t="str" cm="1">
        <f t="array" ref="O32">IFERROR(INDEX('25'!$A:$A,MATCH(O$7,'25'!$A:$A,FALSE)+2),"")</f>
        <v/>
      </c>
      <c r="P32" s="11" t="str" cm="1">
        <f t="array" ref="P32">IFERROR(INDEX('25'!$A:$A,MATCH(P$7,'25'!$A:$A,FALSE)+2),"")</f>
        <v/>
      </c>
      <c r="Q32" s="11" t="str" cm="1">
        <f t="array" ref="Q32">IFERROR(INDEX('25'!$A:$A,MATCH(Q$7,'25'!$A:$A,FALSE)+2),"")</f>
        <v/>
      </c>
      <c r="R32" s="11" t="str" cm="1">
        <f t="array" ref="R32">IFERROR(INDEX('25'!$A:$A,MATCH(R$7,'25'!$A:$A,FALSE)+2),"")</f>
        <v/>
      </c>
      <c r="S32" s="11" t="str" cm="1">
        <f t="array" ref="S32">IFERROR(INDEX('25'!$A:$A,MATCH(S$7,'25'!$A:$A,FALSE)+2),"")</f>
        <v/>
      </c>
    </row>
    <row r="33" spans="1:19" x14ac:dyDescent="0.25">
      <c r="A33" s="18">
        <v>26</v>
      </c>
      <c r="B33" s="11">
        <f t="shared" si="0"/>
        <v>1.5</v>
      </c>
      <c r="C33" s="11">
        <v>0.75</v>
      </c>
      <c r="D33" s="11">
        <v>0.75</v>
      </c>
      <c r="E33" s="11"/>
      <c r="F33" s="11"/>
      <c r="G33" s="11"/>
      <c r="H33" s="11"/>
      <c r="I33" s="11"/>
      <c r="J33" s="10" t="str">
        <f t="shared" ca="1" si="3"/>
        <v>Incomplete</v>
      </c>
      <c r="L33" s="14">
        <f t="shared" si="4"/>
        <v>26</v>
      </c>
      <c r="M33" s="11" cm="1">
        <f t="array" ref="M33">IFERROR(INDEX('26'!$A:$A,MATCH(M$7,'26'!$A:$A,FALSE)+2),"")</f>
        <v>0</v>
      </c>
      <c r="N33" s="11" cm="1">
        <f t="array" ref="N33">IFERROR(INDEX('26'!$A:$A,MATCH(N$7,'26'!$A:$A,FALSE)+2),"")</f>
        <v>0</v>
      </c>
      <c r="O33" s="11" t="str" cm="1">
        <f t="array" ref="O33">IFERROR(INDEX('26'!$A:$A,MATCH(O$7,'26'!$A:$A,FALSE)+2),"")</f>
        <v/>
      </c>
      <c r="P33" s="11" t="str" cm="1">
        <f t="array" ref="P33">IFERROR(INDEX('26'!$A:$A,MATCH(P$7,'26'!$A:$A,FALSE)+2),"")</f>
        <v/>
      </c>
      <c r="Q33" s="11" t="str" cm="1">
        <f t="array" ref="Q33">IFERROR(INDEX('26'!$A:$A,MATCH(Q$7,'26'!$A:$A,FALSE)+2),"")</f>
        <v/>
      </c>
      <c r="R33" s="11" t="str" cm="1">
        <f t="array" ref="R33">IFERROR(INDEX('26'!$A:$A,MATCH(R$7,'26'!$A:$A,FALSE)+2),"")</f>
        <v/>
      </c>
      <c r="S33" s="11" t="str" cm="1">
        <f t="array" ref="S33">IFERROR(INDEX('26'!$A:$A,MATCH(S$7,'26'!$A:$A,FALSE)+2),"")</f>
        <v/>
      </c>
    </row>
    <row r="34" spans="1:19" x14ac:dyDescent="0.25">
      <c r="A34" s="18">
        <v>27</v>
      </c>
      <c r="B34" s="11">
        <f t="shared" ref="B34:B37" si="5">SUM(C34:I34)</f>
        <v>3</v>
      </c>
      <c r="C34" s="11">
        <v>3</v>
      </c>
      <c r="D34" s="11"/>
      <c r="E34" s="11"/>
      <c r="F34" s="11"/>
      <c r="G34" s="11"/>
      <c r="H34" s="11"/>
      <c r="I34" s="11"/>
      <c r="J34" s="10" t="str">
        <f t="shared" ref="J34:J36" ca="1" si="6">INDIRECT("'"&amp;A34&amp;"'!B1")</f>
        <v>Incomplete</v>
      </c>
      <c r="L34" s="14">
        <f t="shared" ref="L34:L37" si="7">A34</f>
        <v>27</v>
      </c>
      <c r="M34" s="11" cm="1">
        <f t="array" ref="M34">IFERROR(INDEX('27'!$A:$A,MATCH(M$7,'27'!$A:$A,FALSE)+2),"")</f>
        <v>0</v>
      </c>
      <c r="N34" s="11" t="str" cm="1">
        <f t="array" ref="N34">IFERROR(INDEX('27'!$A:$A,MATCH(N$7,'27'!$A:$A,FALSE)+2),"")</f>
        <v/>
      </c>
      <c r="O34" s="11" t="str" cm="1">
        <f t="array" ref="O34">IFERROR(INDEX('27'!$A:$A,MATCH(O$7,'27'!$A:$A,FALSE)+2),"")</f>
        <v/>
      </c>
      <c r="P34" s="11" t="str" cm="1">
        <f t="array" ref="P34">IFERROR(INDEX('27'!$A:$A,MATCH(P$7,'27'!$A:$A,FALSE)+2),"")</f>
        <v/>
      </c>
      <c r="Q34" s="11" t="str" cm="1">
        <f t="array" ref="Q34">IFERROR(INDEX('27'!$A:$A,MATCH(Q$7,'27'!$A:$A,FALSE)+2),"")</f>
        <v/>
      </c>
      <c r="R34" s="11" t="str" cm="1">
        <f t="array" ref="R34">IFERROR(INDEX('27'!$A:$A,MATCH(R$7,'27'!$A:$A,FALSE)+2),"")</f>
        <v/>
      </c>
      <c r="S34" s="11" t="str" cm="1">
        <f t="array" ref="S34">IFERROR(INDEX('27'!$A:$A,MATCH(S$7,'27'!$A:$A,FALSE)+2),"")</f>
        <v/>
      </c>
    </row>
    <row r="35" spans="1:19" x14ac:dyDescent="0.25">
      <c r="A35" s="18">
        <v>28</v>
      </c>
      <c r="B35" s="11">
        <f t="shared" si="5"/>
        <v>1.75</v>
      </c>
      <c r="C35" s="11">
        <v>0.5</v>
      </c>
      <c r="D35" s="11">
        <v>0.5</v>
      </c>
      <c r="E35" s="11">
        <v>0.75</v>
      </c>
      <c r="F35" s="11"/>
      <c r="G35" s="11"/>
      <c r="H35" s="11"/>
      <c r="I35" s="11"/>
      <c r="J35" s="10" t="str">
        <f t="shared" ca="1" si="6"/>
        <v>Incomplete</v>
      </c>
      <c r="L35" s="14">
        <f t="shared" si="7"/>
        <v>28</v>
      </c>
      <c r="M35" s="11" cm="1">
        <f t="array" ref="M35">IFERROR(INDEX('28'!$A:$A,MATCH(M$7,'28'!$A:$A,FALSE)+2),"")</f>
        <v>0</v>
      </c>
      <c r="N35" s="11" cm="1">
        <f t="array" ref="N35">IFERROR(INDEX('28'!$A:$A,MATCH(N$7,'28'!$A:$A,FALSE)+2),"")</f>
        <v>0</v>
      </c>
      <c r="O35" s="11" cm="1">
        <f t="array" ref="O35">IFERROR(INDEX('28'!$A:$A,MATCH(O$7,'28'!$A:$A,FALSE)+2),"")</f>
        <v>0</v>
      </c>
      <c r="P35" s="11" t="str" cm="1">
        <f t="array" ref="P35">IFERROR(INDEX('28'!$A:$A,MATCH(P$7,'28'!$A:$A,FALSE)+2),"")</f>
        <v/>
      </c>
      <c r="Q35" s="11" t="str" cm="1">
        <f t="array" ref="Q35">IFERROR(INDEX('28'!$A:$A,MATCH(Q$7,'28'!$A:$A,FALSE)+2),"")</f>
        <v/>
      </c>
      <c r="R35" s="11" t="str" cm="1">
        <f t="array" ref="R35">IFERROR(INDEX('28'!$A:$A,MATCH(R$7,'28'!$A:$A,FALSE)+2),"")</f>
        <v/>
      </c>
      <c r="S35" s="11" t="str" cm="1">
        <f t="array" ref="S35">IFERROR(INDEX('28'!$A:$A,MATCH(S$7,'28'!$A:$A,FALSE)+2),"")</f>
        <v/>
      </c>
    </row>
    <row r="36" spans="1:19" x14ac:dyDescent="0.25">
      <c r="A36" s="18">
        <v>29</v>
      </c>
      <c r="B36" s="11">
        <f t="shared" si="5"/>
        <v>3</v>
      </c>
      <c r="C36" s="11">
        <v>1.5</v>
      </c>
      <c r="D36" s="11">
        <v>1.5</v>
      </c>
      <c r="E36" s="11"/>
      <c r="F36" s="11"/>
      <c r="G36" s="11"/>
      <c r="H36" s="11"/>
      <c r="I36" s="11"/>
      <c r="J36" s="10" t="str">
        <f t="shared" ca="1" si="6"/>
        <v>Incomplete</v>
      </c>
      <c r="L36" s="14">
        <f t="shared" si="7"/>
        <v>29</v>
      </c>
      <c r="M36" s="11" cm="1">
        <f t="array" ref="M36">IFERROR(INDEX('29'!$A:$A,MATCH(M$7,'29'!$A:$A,FALSE)+2),"")</f>
        <v>0</v>
      </c>
      <c r="N36" s="11" cm="1">
        <f t="array" ref="N36">IFERROR(INDEX('29'!$A:$A,MATCH(N$7,'29'!$A:$A,FALSE)+2),"")</f>
        <v>0</v>
      </c>
      <c r="O36" s="11" t="str" cm="1">
        <f t="array" ref="O36">IFERROR(INDEX('29'!$A:$A,MATCH(O$7,'29'!$A:$A,FALSE)+2),"")</f>
        <v/>
      </c>
      <c r="P36" s="11" t="str" cm="1">
        <f t="array" ref="P36">IFERROR(INDEX('29'!$A:$A,MATCH(P$7,'29'!$A:$A,FALSE)+2),"")</f>
        <v/>
      </c>
      <c r="Q36" s="11" t="str" cm="1">
        <f t="array" ref="Q36">IFERROR(INDEX('29'!$A:$A,MATCH(Q$7,'29'!$A:$A,FALSE)+2),"")</f>
        <v/>
      </c>
      <c r="R36" s="11" t="str" cm="1">
        <f t="array" ref="R36">IFERROR(INDEX('29'!$A:$A,MATCH(R$7,'29'!$A:$A,FALSE)+2),"")</f>
        <v/>
      </c>
      <c r="S36" s="11" t="str" cm="1">
        <f t="array" ref="S36">IFERROR(INDEX('29'!$A:$A,MATCH(S$7,'29'!$A:$A,FALSE)+2),"")</f>
        <v/>
      </c>
    </row>
    <row r="37" spans="1:19" x14ac:dyDescent="0.25">
      <c r="A37" s="18">
        <v>30</v>
      </c>
      <c r="B37" s="11">
        <f t="shared" si="5"/>
        <v>1.5</v>
      </c>
      <c r="C37" s="11">
        <v>1</v>
      </c>
      <c r="D37" s="11">
        <v>0.5</v>
      </c>
      <c r="E37" s="11"/>
      <c r="F37" s="11"/>
      <c r="G37" s="11"/>
      <c r="H37" s="11"/>
      <c r="I37" s="11"/>
      <c r="J37" s="10" t="str">
        <f ca="1">INDIRECT("'"&amp;A37&amp;"'!B1")</f>
        <v>Incomplete</v>
      </c>
      <c r="L37" s="14">
        <f t="shared" si="7"/>
        <v>30</v>
      </c>
      <c r="M37" s="11" cm="1">
        <f t="array" ref="M37">IFERROR(INDEX('30'!$A:$A,MATCH(M$7,'30'!$A:$A,FALSE)+2),"")</f>
        <v>0</v>
      </c>
      <c r="N37" s="11" cm="1">
        <f t="array" ref="N37">IFERROR(INDEX('30'!$A:$A,MATCH(N$7,'30'!$A:$A,FALSE)+2),"")</f>
        <v>0</v>
      </c>
      <c r="O37" s="11" t="str" cm="1">
        <f t="array" ref="O37">IFERROR(INDEX('30'!$A:$A,MATCH(O$7,'30'!$A:$A,FALSE)+2),"")</f>
        <v/>
      </c>
      <c r="P37" s="11" t="str" cm="1">
        <f t="array" ref="P37">IFERROR(INDEX('30'!$A:$A,MATCH(P$7,'30'!$A:$A,FALSE)+2),"")</f>
        <v/>
      </c>
      <c r="Q37" s="11" t="str" cm="1">
        <f t="array" ref="Q37">IFERROR(INDEX('30'!$A:$A,MATCH(Q$7,'30'!$A:$A,FALSE)+2),"")</f>
        <v/>
      </c>
      <c r="R37" s="11" t="str" cm="1">
        <f t="array" ref="R37">IFERROR(INDEX('30'!$A:$A,MATCH(R$7,'30'!$A:$A,FALSE)+2),"")</f>
        <v/>
      </c>
      <c r="S37" s="11" t="str" cm="1">
        <f t="array" ref="S37">IFERROR(INDEX('30'!$A:$A,MATCH(S$7,'30'!$A:$A,FALSE)+2),"")</f>
        <v/>
      </c>
    </row>
    <row r="38" spans="1:19" x14ac:dyDescent="0.25">
      <c r="A38" s="18">
        <v>31</v>
      </c>
      <c r="B38" s="11">
        <f t="shared" si="0"/>
        <v>1.5</v>
      </c>
      <c r="C38" s="11">
        <v>1</v>
      </c>
      <c r="D38" s="11">
        <v>0.5</v>
      </c>
      <c r="E38" s="11"/>
      <c r="F38" s="11"/>
      <c r="G38" s="11"/>
      <c r="H38" s="11"/>
      <c r="I38" s="11"/>
      <c r="J38" s="10" t="str">
        <f t="shared" ca="1" si="3"/>
        <v>Incomplete</v>
      </c>
      <c r="L38" s="14">
        <f t="shared" si="4"/>
        <v>31</v>
      </c>
      <c r="M38" s="11" cm="1">
        <f t="array" ref="M38">IFERROR(INDEX('31'!$A:$A,MATCH(M$7,'31'!$A:$A,FALSE)+2),"")</f>
        <v>0</v>
      </c>
      <c r="N38" s="11" cm="1">
        <f t="array" ref="N38">IFERROR(INDEX('31'!$A:$A,MATCH(N$7,'31'!$A:$A,FALSE)+2),"")</f>
        <v>0</v>
      </c>
      <c r="O38" s="11" t="str" cm="1">
        <f t="array" ref="O38">IFERROR(INDEX('31'!$A:$A,MATCH(O$7,'31'!$A:$A,FALSE)+2),"")</f>
        <v/>
      </c>
      <c r="P38" s="11" t="str" cm="1">
        <f t="array" ref="P38">IFERROR(INDEX('31'!$A:$A,MATCH(P$7,'31'!$A:$A,FALSE)+2),"")</f>
        <v/>
      </c>
      <c r="Q38" s="11" t="str" cm="1">
        <f t="array" ref="Q38">IFERROR(INDEX('31'!$A:$A,MATCH(Q$7,'31'!$A:$A,FALSE)+2),"")</f>
        <v/>
      </c>
      <c r="R38" s="11" t="str" cm="1">
        <f t="array" ref="R38">IFERROR(INDEX('31'!$A:$A,MATCH(R$7,'31'!$A:$A,FALSE)+2),"")</f>
        <v/>
      </c>
      <c r="S38" s="11" t="str" cm="1">
        <f t="array" ref="S38">IFERROR(INDEX('31'!$A:$A,MATCH(S$7,'31'!$A:$A,FALSE)+2),"")</f>
        <v/>
      </c>
    </row>
  </sheetData>
  <mergeCells count="1">
    <mergeCell ref="B6:B7"/>
  </mergeCells>
  <conditionalFormatting sqref="C8:I38">
    <cfRule type="containsBlanks" dxfId="104" priority="5">
      <formula>LEN(TRIM(C8))=0</formula>
    </cfRule>
  </conditionalFormatting>
  <conditionalFormatting sqref="J8:J38">
    <cfRule type="cellIs" dxfId="103" priority="15" operator="equal">
      <formula>"Finished"</formula>
    </cfRule>
    <cfRule type="cellIs" dxfId="102" priority="16" operator="equal">
      <formula>"Flag for Review"</formula>
    </cfRule>
    <cfRule type="cellIs" dxfId="101" priority="17" operator="equal">
      <formula>"Incomplete"</formula>
    </cfRule>
  </conditionalFormatting>
  <conditionalFormatting sqref="M8:S38">
    <cfRule type="expression" dxfId="100" priority="1">
      <formula>C8=""</formula>
    </cfRule>
    <cfRule type="expression" dxfId="99" priority="2">
      <formula>M8/C8&gt;=0.75</formula>
    </cfRule>
    <cfRule type="expression" dxfId="98" priority="3">
      <formula>M8/C8&gt;=0.65</formula>
    </cfRule>
    <cfRule type="expression" dxfId="97" priority="4">
      <formula>M8/C8&gt;=0</formula>
    </cfRule>
  </conditionalFormatting>
  <conditionalFormatting sqref="P2">
    <cfRule type="expression" dxfId="96" priority="54">
      <formula>LEN(P2)=0</formula>
    </cfRule>
    <cfRule type="cellIs" dxfId="95" priority="212" operator="greaterThanOrEqual">
      <formula>0.75</formula>
    </cfRule>
    <cfRule type="cellIs" dxfId="94" priority="213" operator="greaterThanOrEqual">
      <formula>0.65</formula>
    </cfRule>
    <cfRule type="cellIs" dxfId="93"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L32" location="'25'!A1" display="'25'!A1"/>
    <hyperlink ref="A32" location="'25'!A1" display="'25'!A1"/>
    <hyperlink ref="L33" location="'26'!A1" display="'26'!A1"/>
    <hyperlink ref="L38" location="'31'!A1" display="'31'!A1"/>
    <hyperlink ref="A33" location="'26'!A1" display="'26'!A1"/>
    <hyperlink ref="A38" location="'27'!A1" display="'27'!A1"/>
    <hyperlink ref="L34" location="'27'!A1" display="'27'!A1"/>
    <hyperlink ref="L35" location="'28'!A1" display="'28'!A1"/>
    <hyperlink ref="L36" location="'29'!A1" display="'29'!A1"/>
    <hyperlink ref="L37" location="'30'!A1" display="'30'!A1"/>
    <hyperlink ref="A34" location="'27'!A1" display="'27'!A1"/>
    <hyperlink ref="A35" location="'27'!A1" display="'27'!A1"/>
    <hyperlink ref="A36" location="'27'!A1" display="'27'!A1"/>
    <hyperlink ref="A37" location="'27'!A1" display="'27'!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32</v>
      </c>
      <c r="C3" s="90"/>
      <c r="D3" s="90"/>
      <c r="E3" s="90"/>
      <c r="F3" s="90"/>
      <c r="G3" s="90"/>
      <c r="H3" s="90"/>
      <c r="I3" s="36"/>
      <c r="J3" s="31"/>
      <c r="K3" s="31"/>
      <c r="L3" s="31"/>
      <c r="M3" s="31"/>
    </row>
    <row r="4" spans="1:13" ht="15.95" customHeight="1" x14ac:dyDescent="0.25">
      <c r="A4" s="9">
        <f>INDEX('Point Grid'!B:B,MATCH('1'!A1,'Point Grid'!A:A,0))</f>
        <v>3</v>
      </c>
      <c r="B4" s="90"/>
      <c r="C4" s="90"/>
      <c r="D4" s="90"/>
      <c r="E4" s="90"/>
      <c r="F4" s="90"/>
      <c r="G4" s="90"/>
      <c r="H4" s="90"/>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33</v>
      </c>
      <c r="C6" s="90"/>
      <c r="D6" s="90"/>
      <c r="E6" s="90"/>
      <c r="F6" s="90"/>
      <c r="G6" s="90"/>
      <c r="H6" s="90"/>
      <c r="I6" s="38"/>
      <c r="J6" s="31"/>
      <c r="K6" s="31"/>
      <c r="L6" s="31"/>
      <c r="M6" s="31"/>
    </row>
    <row r="7" spans="1:13" ht="15.95" customHeight="1" thickBot="1" x14ac:dyDescent="0.3">
      <c r="A7" s="9">
        <f>INDEX('Point Grid'!$C$8:$I$38,MATCH($A$1,'Point Grid'!$A$8:$A$38,0),MATCH(A6,'Point Grid'!$C$7:$I$7,0))</f>
        <v>1.5</v>
      </c>
      <c r="B7" s="90"/>
      <c r="C7" s="90"/>
      <c r="D7" s="90"/>
      <c r="E7" s="90"/>
      <c r="F7" s="90"/>
      <c r="G7" s="90"/>
      <c r="H7" s="90"/>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0" t="s">
        <v>34</v>
      </c>
      <c r="C10" s="90"/>
      <c r="D10" s="90"/>
      <c r="E10" s="90"/>
      <c r="F10" s="90"/>
      <c r="G10" s="90"/>
      <c r="H10" s="90"/>
      <c r="I10" s="38"/>
      <c r="J10" s="31"/>
      <c r="K10" s="31"/>
      <c r="L10" s="31"/>
      <c r="M10" s="31"/>
    </row>
    <row r="11" spans="1:13" ht="15.95" customHeight="1" thickBot="1" x14ac:dyDescent="0.3">
      <c r="A11" s="9">
        <f>INDEX('Point Grid'!$C$8:$I$38,MATCH($A$1,'Point Grid'!$A$8:$A$38,0),MATCH(A10,'Point Grid'!$C$7:$I$7,0))</f>
        <v>0.5</v>
      </c>
      <c r="B11" s="90"/>
      <c r="C11" s="90"/>
      <c r="D11" s="90"/>
      <c r="E11" s="90"/>
      <c r="F11" s="90"/>
      <c r="G11" s="90"/>
      <c r="H11" s="90"/>
      <c r="I11" s="38"/>
      <c r="J11" s="31"/>
      <c r="K11" s="31"/>
      <c r="L11" s="31"/>
      <c r="M11" s="31"/>
    </row>
    <row r="12" spans="1:13" ht="15.95" customHeight="1" thickBot="1" x14ac:dyDescent="0.3">
      <c r="A12" s="5"/>
      <c r="B12" s="90"/>
      <c r="C12" s="90"/>
      <c r="D12" s="90"/>
      <c r="E12" s="90"/>
      <c r="F12" s="90"/>
      <c r="G12" s="90"/>
      <c r="H12" s="90"/>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0" t="s">
        <v>35</v>
      </c>
      <c r="C14" s="90"/>
      <c r="D14" s="90"/>
      <c r="E14" s="90"/>
      <c r="F14" s="90"/>
      <c r="G14" s="90"/>
      <c r="H14" s="90"/>
      <c r="I14" s="38"/>
      <c r="J14" s="31"/>
      <c r="K14" s="31"/>
      <c r="L14" s="31"/>
      <c r="M14" s="31"/>
    </row>
    <row r="15" spans="1:13" ht="15.95" customHeight="1" thickBot="1" x14ac:dyDescent="0.3">
      <c r="A15" s="9">
        <f>INDEX('Point Grid'!$C$8:$I$38,MATCH($A$1,'Point Grid'!$A$8:$A$38,0),MATCH(A14,'Point Grid'!$C$7:$I$7,0))</f>
        <v>1</v>
      </c>
      <c r="B15" s="90"/>
      <c r="C15" s="90"/>
      <c r="D15" s="90"/>
      <c r="E15" s="90"/>
      <c r="F15" s="90"/>
      <c r="G15" s="90"/>
      <c r="H15" s="90"/>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5">
    <mergeCell ref="H1:I1"/>
    <mergeCell ref="B14:H15"/>
    <mergeCell ref="B6:H7"/>
    <mergeCell ref="B3:H4"/>
    <mergeCell ref="B10:H12"/>
  </mergeCells>
  <conditionalFormatting sqref="B1">
    <cfRule type="cellIs" dxfId="92" priority="1" operator="equal">
      <formula>"Incomplete"</formula>
    </cfRule>
    <cfRule type="cellIs" dxfId="91" priority="2" operator="equal">
      <formula>"Flag for Review"</formula>
    </cfRule>
    <cfRule type="cellIs" dxfId="9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Grid'!B:B,MATCH('2'!A1,'Point Grid'!A:A,0))</f>
        <v>2</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36</v>
      </c>
      <c r="C6" s="90"/>
      <c r="D6" s="90"/>
      <c r="E6" s="90"/>
      <c r="F6" s="90"/>
      <c r="G6" s="90"/>
      <c r="H6" s="90"/>
      <c r="I6" s="38"/>
      <c r="J6" s="31"/>
      <c r="K6" s="31"/>
      <c r="L6" s="31"/>
      <c r="M6" s="31"/>
    </row>
    <row r="7" spans="1:13" ht="15.95" customHeight="1" thickBot="1" x14ac:dyDescent="0.3">
      <c r="A7" s="9">
        <f>INDEX('Point Grid'!$C$8:$I$38,MATCH($A$1,'Point Grid'!$A$8:$A$38,0),MATCH(A6,'Point Grid'!$C$7:$I$7,0))</f>
        <v>1</v>
      </c>
      <c r="B7" s="90"/>
      <c r="C7" s="90"/>
      <c r="D7" s="90"/>
      <c r="E7" s="90"/>
      <c r="F7" s="90"/>
      <c r="G7" s="90"/>
      <c r="H7" s="90"/>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0" t="s">
        <v>37</v>
      </c>
      <c r="C10" s="90"/>
      <c r="D10" s="90"/>
      <c r="E10" s="90"/>
      <c r="F10" s="90"/>
      <c r="G10" s="90"/>
      <c r="H10" s="90"/>
      <c r="I10" s="38"/>
      <c r="J10" s="31"/>
      <c r="K10" s="31"/>
      <c r="L10" s="31"/>
      <c r="M10" s="31"/>
    </row>
    <row r="11" spans="1:13" ht="15.95" customHeight="1" thickBot="1" x14ac:dyDescent="0.3">
      <c r="A11" s="9">
        <f>INDEX('Point Grid'!$C$8:$I$38,MATCH($A$1,'Point Grid'!$A$8:$A$38,0),MATCH(A10,'Point Grid'!$C$7:$I$7,0))</f>
        <v>0.5</v>
      </c>
      <c r="B11" s="90"/>
      <c r="C11" s="90"/>
      <c r="D11" s="90"/>
      <c r="E11" s="90"/>
      <c r="F11" s="90"/>
      <c r="G11" s="90"/>
      <c r="H11" s="90"/>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0" t="s">
        <v>38</v>
      </c>
      <c r="C14" s="90"/>
      <c r="D14" s="90"/>
      <c r="E14" s="90"/>
      <c r="F14" s="90"/>
      <c r="G14" s="90"/>
      <c r="H14" s="90"/>
      <c r="I14" s="38"/>
      <c r="J14" s="31"/>
      <c r="K14" s="31"/>
      <c r="L14" s="31"/>
      <c r="M14" s="31"/>
    </row>
    <row r="15" spans="1:13" ht="15.95" customHeight="1" thickBot="1" x14ac:dyDescent="0.3">
      <c r="A15" s="9">
        <f>INDEX('Point Grid'!$C$8:$I$38,MATCH($A$1,'Point Grid'!$A$8:$A$38,0),MATCH(A14,'Point Grid'!$C$7:$I$7,0))</f>
        <v>0.5</v>
      </c>
      <c r="B15" s="90"/>
      <c r="C15" s="90"/>
      <c r="D15" s="90"/>
      <c r="E15" s="90"/>
      <c r="F15" s="90"/>
      <c r="G15" s="90"/>
      <c r="H15" s="90"/>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4">
    <mergeCell ref="B6:H7"/>
    <mergeCell ref="H1:I1"/>
    <mergeCell ref="B10:H11"/>
    <mergeCell ref="B14:H15"/>
  </mergeCells>
  <conditionalFormatting sqref="B1">
    <cfRule type="cellIs" dxfId="89" priority="1" operator="equal">
      <formula>"Incomplete"</formula>
    </cfRule>
    <cfRule type="cellIs" dxfId="88" priority="2" operator="equal">
      <formula>"Flag for Review"</formula>
    </cfRule>
    <cfRule type="cellIs" dxfId="8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3</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Grid'!B:B,MATCH('3'!A1,'Point Grid'!A:A,0))</f>
        <v>3</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39</v>
      </c>
      <c r="C6" s="90"/>
      <c r="D6" s="90"/>
      <c r="E6" s="90"/>
      <c r="F6" s="90"/>
      <c r="G6" s="90"/>
      <c r="H6" s="90"/>
      <c r="I6" s="38"/>
      <c r="J6" s="31"/>
      <c r="K6" s="31"/>
      <c r="L6" s="31"/>
      <c r="M6" s="31"/>
    </row>
    <row r="7" spans="1:13" ht="15.95" customHeight="1" thickBot="1" x14ac:dyDescent="0.3">
      <c r="A7" s="9">
        <f>INDEX('Point Grid'!$C$8:$I$38,MATCH($A$1,'Point Grid'!$A$8:$A$38,0),MATCH(A6,'Point Grid'!$C$7:$I$7,0))</f>
        <v>0.5</v>
      </c>
      <c r="B7" s="90"/>
      <c r="C7" s="90"/>
      <c r="D7" s="90"/>
      <c r="E7" s="90"/>
      <c r="F7" s="90"/>
      <c r="G7" s="90"/>
      <c r="H7" s="90"/>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0" t="s">
        <v>41</v>
      </c>
      <c r="C10" s="90"/>
      <c r="D10" s="90"/>
      <c r="E10" s="90"/>
      <c r="F10" s="90"/>
      <c r="G10" s="90"/>
      <c r="H10" s="90"/>
      <c r="I10" s="38"/>
      <c r="J10" s="31"/>
      <c r="K10" s="31"/>
      <c r="L10" s="31"/>
      <c r="M10" s="31"/>
    </row>
    <row r="11" spans="1:13" ht="15.95" customHeight="1" thickBot="1" x14ac:dyDescent="0.3">
      <c r="A11" s="9">
        <f>INDEX('Point Grid'!$C$8:$I$38,MATCH($A$1,'Point Grid'!$A$8:$A$38,0),MATCH(A10,'Point Grid'!$C$7:$I$7,0))</f>
        <v>1</v>
      </c>
      <c r="B11" s="90"/>
      <c r="C11" s="90"/>
      <c r="D11" s="90"/>
      <c r="E11" s="90"/>
      <c r="F11" s="90"/>
      <c r="G11" s="90"/>
      <c r="H11" s="90"/>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0" t="s">
        <v>40</v>
      </c>
      <c r="C14" s="90"/>
      <c r="D14" s="90"/>
      <c r="E14" s="90"/>
      <c r="F14" s="90"/>
      <c r="G14" s="90"/>
      <c r="H14" s="90"/>
      <c r="I14" s="38"/>
      <c r="J14" s="31"/>
      <c r="K14" s="31"/>
      <c r="L14" s="31"/>
      <c r="M14" s="31"/>
    </row>
    <row r="15" spans="1:13" ht="15.95" customHeight="1" thickBot="1" x14ac:dyDescent="0.3">
      <c r="A15" s="9">
        <f>INDEX('Point Grid'!$C$8:$I$38,MATCH($A$1,'Point Grid'!$A$8:$A$38,0),MATCH(A14,'Point Grid'!$C$7:$I$7,0))</f>
        <v>1.5</v>
      </c>
      <c r="B15" s="90"/>
      <c r="C15" s="90"/>
      <c r="D15" s="90"/>
      <c r="E15" s="90"/>
      <c r="F15" s="90"/>
      <c r="G15" s="90"/>
      <c r="H15" s="90"/>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4">
    <mergeCell ref="B6:H7"/>
    <mergeCell ref="H1:I1"/>
    <mergeCell ref="B10:H11"/>
    <mergeCell ref="B14:H15"/>
  </mergeCells>
  <conditionalFormatting sqref="B1">
    <cfRule type="cellIs" dxfId="86" priority="1" operator="equal">
      <formula>"Incomplete"</formula>
    </cfRule>
    <cfRule type="cellIs" dxfId="85" priority="2" operator="equal">
      <formula>"Flag for Review"</formula>
    </cfRule>
    <cfRule type="cellIs" dxfId="8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31"/>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4</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Grid'!B:B,MATCH('4'!A1,'Point Grid'!A:A,0))</f>
        <v>3</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327</v>
      </c>
      <c r="C6" s="90"/>
      <c r="D6" s="90"/>
      <c r="E6" s="90"/>
      <c r="F6" s="90"/>
      <c r="G6" s="90"/>
      <c r="H6" s="90"/>
      <c r="I6" s="38"/>
      <c r="J6" s="31"/>
      <c r="K6" s="31"/>
      <c r="L6" s="31"/>
      <c r="M6" s="31"/>
    </row>
    <row r="7" spans="1:13" ht="15.95" customHeight="1" thickBot="1" x14ac:dyDescent="0.3">
      <c r="A7" s="9">
        <f>INDEX('Point Grid'!$C$8:$I$38,MATCH($A$1,'Point Grid'!$A$8:$A$38,0),MATCH(A6,'Point Grid'!$C$7:$I$7,0))</f>
        <v>2</v>
      </c>
      <c r="B7" s="90"/>
      <c r="C7" s="90"/>
      <c r="D7" s="90"/>
      <c r="E7" s="90"/>
      <c r="F7" s="90"/>
      <c r="G7" s="90"/>
      <c r="H7" s="90"/>
      <c r="I7" s="38"/>
      <c r="J7" s="31"/>
      <c r="K7" s="31"/>
      <c r="L7" s="31"/>
      <c r="M7" s="31"/>
    </row>
    <row r="8" spans="1:13" ht="15.95" customHeight="1" thickBot="1" x14ac:dyDescent="0.3">
      <c r="A8" s="5"/>
      <c r="B8" s="37" t="s">
        <v>42</v>
      </c>
      <c r="C8" s="37"/>
      <c r="D8" s="37"/>
      <c r="E8" s="37"/>
      <c r="F8" s="37"/>
      <c r="G8" s="37"/>
      <c r="H8" s="37"/>
      <c r="I8" s="38"/>
      <c r="J8" s="31"/>
      <c r="K8" s="31"/>
      <c r="L8" s="31"/>
      <c r="M8" s="31"/>
    </row>
    <row r="9" spans="1:13" ht="15.95" customHeight="1" x14ac:dyDescent="0.25">
      <c r="A9" s="29"/>
      <c r="B9" s="37" t="s">
        <v>43</v>
      </c>
      <c r="C9" s="37"/>
      <c r="D9" s="37"/>
      <c r="E9" s="37"/>
      <c r="F9" s="37"/>
      <c r="G9" s="37"/>
      <c r="H9" s="37"/>
      <c r="I9" s="38"/>
      <c r="J9" s="31"/>
      <c r="K9" s="31"/>
      <c r="L9" s="31"/>
      <c r="M9" s="31"/>
    </row>
    <row r="10" spans="1:13" ht="15.95" customHeight="1" x14ac:dyDescent="0.25">
      <c r="A10" s="29"/>
      <c r="B10" s="37"/>
      <c r="C10" s="37"/>
      <c r="D10" s="37"/>
      <c r="E10" s="37"/>
      <c r="F10" s="37"/>
      <c r="G10" s="37"/>
      <c r="H10" s="37"/>
      <c r="I10" s="38"/>
      <c r="J10" s="31"/>
      <c r="K10" s="31"/>
      <c r="L10" s="31"/>
      <c r="M10" s="31"/>
    </row>
    <row r="11" spans="1:13" ht="15.95" customHeight="1" x14ac:dyDescent="0.25">
      <c r="A11" s="26" t="s">
        <v>3</v>
      </c>
      <c r="B11" s="90" t="s">
        <v>44</v>
      </c>
      <c r="C11" s="90"/>
      <c r="D11" s="90"/>
      <c r="E11" s="90"/>
      <c r="F11" s="90"/>
      <c r="G11" s="90"/>
      <c r="H11" s="90"/>
      <c r="I11" s="38"/>
      <c r="J11" s="31"/>
      <c r="K11" s="31"/>
      <c r="L11" s="31"/>
      <c r="M11" s="31"/>
    </row>
    <row r="12" spans="1:13" ht="15.95" customHeight="1" thickBot="1" x14ac:dyDescent="0.3">
      <c r="A12" s="9">
        <f>INDEX('Point Grid'!$C$8:$I$38,MATCH($A$1,'Point Grid'!$A$8:$A$38,0),MATCH(A11,'Point Grid'!$C$7:$I$7,0))</f>
        <v>0.5</v>
      </c>
      <c r="B12" s="90"/>
      <c r="C12" s="90"/>
      <c r="D12" s="90"/>
      <c r="E12" s="90"/>
      <c r="F12" s="90"/>
      <c r="G12" s="90"/>
      <c r="H12" s="90"/>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4</v>
      </c>
      <c r="B15" s="90" t="s">
        <v>45</v>
      </c>
      <c r="C15" s="90"/>
      <c r="D15" s="90"/>
      <c r="E15" s="90"/>
      <c r="F15" s="90"/>
      <c r="G15" s="90"/>
      <c r="H15" s="90"/>
      <c r="I15" s="38"/>
      <c r="J15" s="31"/>
      <c r="K15" s="31"/>
      <c r="L15" s="31"/>
      <c r="M15" s="31"/>
    </row>
    <row r="16" spans="1:13" ht="15.95" customHeight="1" thickBot="1" x14ac:dyDescent="0.3">
      <c r="A16" s="9">
        <f>INDEX('Point Grid'!$C$8:$I$38,MATCH($A$1,'Point Grid'!$A$8:$A$38,0),MATCH(A15,'Point Grid'!$C$7:$I$7,0))</f>
        <v>0.5</v>
      </c>
      <c r="B16" s="90"/>
      <c r="C16" s="90"/>
      <c r="D16" s="90"/>
      <c r="E16" s="90"/>
      <c r="F16" s="90"/>
      <c r="G16" s="90"/>
      <c r="H16" s="90"/>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thickBot="1" x14ac:dyDescent="0.3">
      <c r="A18" s="30"/>
      <c r="B18" s="39"/>
      <c r="C18" s="39"/>
      <c r="D18" s="39"/>
      <c r="E18" s="39"/>
      <c r="F18" s="39"/>
      <c r="G18" s="39"/>
      <c r="H18" s="39"/>
      <c r="I18" s="40"/>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sheetData>
  <mergeCells count="4">
    <mergeCell ref="B6:H7"/>
    <mergeCell ref="H1:I1"/>
    <mergeCell ref="B11:H12"/>
    <mergeCell ref="B15:H16"/>
  </mergeCells>
  <conditionalFormatting sqref="B1">
    <cfRule type="cellIs" dxfId="83" priority="1" operator="equal">
      <formula>"Incomplete"</formula>
    </cfRule>
    <cfRule type="cellIs" dxfId="82" priority="2" operator="equal">
      <formula>"Flag for Review"</formula>
    </cfRule>
    <cfRule type="cellIs" dxfId="8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5</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Grid'!B:B,MATCH('5'!A1,'Point Grid'!A:A,0))</f>
        <v>2</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46</v>
      </c>
      <c r="C6" s="90"/>
      <c r="D6" s="90"/>
      <c r="E6" s="90"/>
      <c r="F6" s="90"/>
      <c r="G6" s="90"/>
      <c r="H6" s="90"/>
      <c r="I6" s="38"/>
      <c r="J6" s="31"/>
      <c r="K6" s="31"/>
      <c r="L6" s="31"/>
      <c r="M6" s="31"/>
    </row>
    <row r="7" spans="1:13" ht="15.95" customHeight="1" thickBot="1" x14ac:dyDescent="0.3">
      <c r="A7" s="9">
        <f>INDEX('Point Grid'!$C$8:$I$38,MATCH($A$1,'Point Grid'!$A$8:$A$38,0),MATCH(A6,'Point Grid'!$C$7:$I$7,0))</f>
        <v>1</v>
      </c>
      <c r="B7" s="45" t="s">
        <v>47</v>
      </c>
      <c r="C7" s="45"/>
      <c r="D7" s="45"/>
      <c r="E7" s="45"/>
      <c r="F7" s="45"/>
      <c r="G7" s="45"/>
      <c r="H7" s="45"/>
      <c r="I7" s="38"/>
      <c r="J7" s="31"/>
      <c r="K7" s="31"/>
      <c r="L7" s="31"/>
      <c r="M7" s="31"/>
    </row>
    <row r="8" spans="1:13" ht="15.95" customHeight="1" thickBot="1" x14ac:dyDescent="0.3">
      <c r="A8" s="5"/>
      <c r="B8" s="37" t="s">
        <v>48</v>
      </c>
      <c r="C8" s="37"/>
      <c r="D8" s="45"/>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0" t="s">
        <v>49</v>
      </c>
      <c r="C10" s="90"/>
      <c r="D10" s="90"/>
      <c r="E10" s="90"/>
      <c r="F10" s="90"/>
      <c r="G10" s="90"/>
      <c r="H10" s="90"/>
      <c r="I10" s="38"/>
      <c r="J10" s="31"/>
      <c r="K10" s="31"/>
      <c r="L10" s="31"/>
      <c r="M10" s="31"/>
    </row>
    <row r="11" spans="1:13" ht="15.95" customHeight="1" thickBot="1" x14ac:dyDescent="0.3">
      <c r="A11" s="9">
        <f>INDEX('Point Grid'!$C$8:$I$38,MATCH($A$1,'Point Grid'!$A$8:$A$38,0),MATCH(A10,'Point Grid'!$C$7:$I$7,0))</f>
        <v>0.5</v>
      </c>
      <c r="B11" s="90"/>
      <c r="C11" s="90"/>
      <c r="D11" s="90"/>
      <c r="E11" s="90"/>
      <c r="F11" s="90"/>
      <c r="G11" s="90"/>
      <c r="H11" s="90"/>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0" t="s">
        <v>50</v>
      </c>
      <c r="C14" s="90"/>
      <c r="D14" s="90"/>
      <c r="E14" s="90"/>
      <c r="F14" s="90"/>
      <c r="G14" s="90"/>
      <c r="H14" s="90"/>
      <c r="I14" s="38"/>
      <c r="J14" s="31"/>
      <c r="K14" s="31"/>
      <c r="L14" s="31"/>
      <c r="M14" s="31"/>
    </row>
    <row r="15" spans="1:13" ht="15.95" customHeight="1" thickBot="1" x14ac:dyDescent="0.3">
      <c r="A15" s="9">
        <f>INDEX('Point Grid'!$C$8:$I$38,MATCH($A$1,'Point Grid'!$A$8:$A$38,0),MATCH(A14,'Point Grid'!$C$7:$I$7,0))</f>
        <v>0.5</v>
      </c>
      <c r="B15" s="90"/>
      <c r="C15" s="90"/>
      <c r="D15" s="90"/>
      <c r="E15" s="90"/>
      <c r="F15" s="90"/>
      <c r="G15" s="90"/>
      <c r="H15" s="90"/>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4">
    <mergeCell ref="B10:H11"/>
    <mergeCell ref="B14:H15"/>
    <mergeCell ref="H1:I1"/>
    <mergeCell ref="B6:H6"/>
  </mergeCells>
  <conditionalFormatting sqref="B1">
    <cfRule type="cellIs" dxfId="80" priority="1" operator="equal">
      <formula>"Incomplete"</formula>
    </cfRule>
    <cfRule type="cellIs" dxfId="79" priority="2" operator="equal">
      <formula>"Flag for Review"</formula>
    </cfRule>
    <cfRule type="cellIs" dxfId="7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2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6</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Grid'!B:B,MATCH('6'!A1,'Point Grid'!A:A,0))</f>
        <v>1.5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51</v>
      </c>
      <c r="C6" s="90"/>
      <c r="D6" s="90"/>
      <c r="E6" s="90"/>
      <c r="F6" s="90"/>
      <c r="G6" s="90"/>
      <c r="H6" s="90"/>
      <c r="I6" s="38"/>
      <c r="J6" s="31"/>
      <c r="K6" s="31"/>
      <c r="L6" s="31"/>
      <c r="M6" s="31"/>
    </row>
    <row r="7" spans="1:13" ht="15.95" customHeight="1" thickBot="1" x14ac:dyDescent="0.3">
      <c r="A7" s="9">
        <f>INDEX('Point Grid'!$C$8:$I$38,MATCH($A$1,'Point Grid'!$A$8:$A$38,0),MATCH(A6,'Point Grid'!$C$7:$I$7,0))</f>
        <v>0.5</v>
      </c>
      <c r="B7" s="90"/>
      <c r="C7" s="90"/>
      <c r="D7" s="90"/>
      <c r="E7" s="90"/>
      <c r="F7" s="90"/>
      <c r="G7" s="90"/>
      <c r="H7" s="90"/>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0" t="s">
        <v>52</v>
      </c>
      <c r="C10" s="90"/>
      <c r="D10" s="90"/>
      <c r="E10" s="90"/>
      <c r="F10" s="90"/>
      <c r="G10" s="90"/>
      <c r="H10" s="90"/>
      <c r="I10" s="38"/>
      <c r="J10" s="31"/>
      <c r="K10" s="31"/>
      <c r="L10" s="31"/>
      <c r="M10" s="31"/>
    </row>
    <row r="11" spans="1:13" ht="15.95" customHeight="1" thickBot="1" x14ac:dyDescent="0.3">
      <c r="A11" s="9">
        <f>INDEX('Point Grid'!$C$8:$I$38,MATCH($A$1,'Point Grid'!$A$8:$A$38,0),MATCH(A10,'Point Grid'!$C$7:$I$7,0))</f>
        <v>1</v>
      </c>
      <c r="B11" s="90"/>
      <c r="C11" s="90"/>
      <c r="D11" s="90"/>
      <c r="E11" s="90"/>
      <c r="F11" s="90"/>
      <c r="G11" s="90"/>
      <c r="H11" s="90"/>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thickBot="1" x14ac:dyDescent="0.3">
      <c r="A13" s="30"/>
      <c r="B13" s="39"/>
      <c r="C13" s="39"/>
      <c r="D13" s="39"/>
      <c r="E13" s="39"/>
      <c r="F13" s="39"/>
      <c r="G13" s="39"/>
      <c r="H13" s="39"/>
      <c r="I13" s="40"/>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sheetData>
  <mergeCells count="3">
    <mergeCell ref="B10:H11"/>
    <mergeCell ref="B6:H7"/>
    <mergeCell ref="H1:I1"/>
  </mergeCells>
  <conditionalFormatting sqref="B1">
    <cfRule type="cellIs" dxfId="77" priority="1" operator="equal">
      <formula>"Incomplete"</formula>
    </cfRule>
    <cfRule type="cellIs" dxfId="76" priority="2" operator="equal">
      <formula>"Flag for Review"</formula>
    </cfRule>
    <cfRule type="cellIs" dxfId="7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2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7</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1" t="s">
        <v>328</v>
      </c>
      <c r="C3" s="91"/>
      <c r="D3" s="91"/>
      <c r="E3" s="91"/>
      <c r="F3" s="91"/>
      <c r="G3" s="91"/>
      <c r="H3" s="91"/>
      <c r="I3" s="36"/>
      <c r="J3" s="31"/>
      <c r="K3" s="31"/>
      <c r="L3" s="31"/>
      <c r="M3" s="31"/>
    </row>
    <row r="4" spans="1:13" ht="15.95" customHeight="1" x14ac:dyDescent="0.25">
      <c r="A4" s="9">
        <f>INDEX('Point Grid'!B:B,MATCH('7'!A1,'Point Grid'!A:A,0))</f>
        <v>2.25</v>
      </c>
      <c r="B4" s="91"/>
      <c r="C4" s="91"/>
      <c r="D4" s="91"/>
      <c r="E4" s="91"/>
      <c r="F4" s="91"/>
      <c r="G4" s="91"/>
      <c r="H4" s="91"/>
      <c r="I4" s="36"/>
      <c r="J4" s="31"/>
      <c r="K4" s="31"/>
      <c r="L4" s="31"/>
      <c r="M4" s="31"/>
    </row>
    <row r="5" spans="1:13" ht="15.95" customHeight="1" x14ac:dyDescent="0.25">
      <c r="A5" s="9"/>
      <c r="B5" s="43"/>
      <c r="C5" s="43"/>
      <c r="D5" s="43"/>
      <c r="E5" s="43"/>
      <c r="F5" s="43"/>
      <c r="G5" s="43"/>
      <c r="H5" s="43"/>
      <c r="I5" s="36"/>
      <c r="J5" s="31"/>
      <c r="K5" s="31"/>
      <c r="L5" s="31"/>
      <c r="M5" s="31"/>
    </row>
    <row r="6" spans="1:13" ht="15.95" customHeight="1" x14ac:dyDescent="0.25">
      <c r="A6" s="9"/>
      <c r="B6" s="33" t="s">
        <v>53</v>
      </c>
      <c r="C6" s="33"/>
      <c r="D6" s="33"/>
      <c r="E6" s="33"/>
      <c r="F6" s="33"/>
      <c r="G6" s="33"/>
      <c r="H6" s="33"/>
      <c r="I6" s="36"/>
      <c r="J6" s="31"/>
      <c r="K6" s="31"/>
      <c r="L6" s="31"/>
      <c r="M6" s="31"/>
    </row>
    <row r="7" spans="1:13" ht="15.95" customHeight="1" x14ac:dyDescent="0.25">
      <c r="A7" s="9"/>
      <c r="B7" s="33" t="s">
        <v>54</v>
      </c>
      <c r="C7" s="33"/>
      <c r="D7" s="33"/>
      <c r="E7" s="33"/>
      <c r="F7" s="33"/>
      <c r="G7" s="33"/>
      <c r="H7" s="33"/>
      <c r="I7" s="36"/>
      <c r="J7" s="31"/>
      <c r="K7" s="31"/>
      <c r="L7" s="31"/>
      <c r="M7" s="31"/>
    </row>
    <row r="8" spans="1:13" ht="15.95" customHeight="1" x14ac:dyDescent="0.25">
      <c r="A8" s="9"/>
      <c r="B8" s="33" t="s">
        <v>55</v>
      </c>
      <c r="C8" s="33"/>
      <c r="D8" s="33"/>
      <c r="E8" s="33"/>
      <c r="F8" s="33"/>
      <c r="G8" s="33"/>
      <c r="H8" s="33"/>
      <c r="I8" s="36"/>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2</v>
      </c>
      <c r="B10" s="90" t="s">
        <v>56</v>
      </c>
      <c r="C10" s="90"/>
      <c r="D10" s="90"/>
      <c r="E10" s="90"/>
      <c r="F10" s="90"/>
      <c r="G10" s="90"/>
      <c r="H10" s="90"/>
      <c r="I10" s="38"/>
      <c r="J10" s="31"/>
      <c r="K10" s="31"/>
      <c r="L10" s="31"/>
      <c r="M10" s="31"/>
    </row>
    <row r="11" spans="1:13" ht="15.95" customHeight="1" thickBot="1" x14ac:dyDescent="0.3">
      <c r="A11" s="9">
        <f>INDEX('Point Grid'!$C$8:$I$38,MATCH($A$1,'Point Grid'!$A$8:$A$38,0),MATCH(A10,'Point Grid'!$C$7:$I$7,0))</f>
        <v>2.25</v>
      </c>
      <c r="B11" s="90"/>
      <c r="C11" s="90"/>
      <c r="D11" s="90"/>
      <c r="E11" s="90"/>
      <c r="F11" s="90"/>
      <c r="G11" s="90"/>
      <c r="H11" s="90"/>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thickBot="1" x14ac:dyDescent="0.3">
      <c r="A13" s="30"/>
      <c r="B13" s="39"/>
      <c r="C13" s="39"/>
      <c r="D13" s="39"/>
      <c r="E13" s="39"/>
      <c r="F13" s="39"/>
      <c r="G13" s="39"/>
      <c r="H13" s="39"/>
      <c r="I13" s="40"/>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sheetData>
  <mergeCells count="3">
    <mergeCell ref="H1:I1"/>
    <mergeCell ref="B10:H11"/>
    <mergeCell ref="B3:H4"/>
  </mergeCells>
  <conditionalFormatting sqref="B1">
    <cfRule type="cellIs" dxfId="74" priority="1" operator="equal">
      <formula>"Incomplete"</formula>
    </cfRule>
    <cfRule type="cellIs" dxfId="73" priority="2" operator="equal">
      <formula>"Flag for Review"</formula>
    </cfRule>
    <cfRule type="cellIs" dxfId="7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2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8</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Grid'!B:B,MATCH('8'!A1,'Point Grid'!A:A,0))</f>
        <v>1.5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329</v>
      </c>
      <c r="C6" s="90"/>
      <c r="D6" s="90"/>
      <c r="E6" s="90"/>
      <c r="F6" s="90"/>
      <c r="G6" s="90"/>
      <c r="H6" s="90"/>
      <c r="I6" s="38"/>
      <c r="J6" s="31"/>
      <c r="K6" s="31"/>
      <c r="L6" s="31"/>
      <c r="M6" s="31"/>
    </row>
    <row r="7" spans="1:13" ht="15.95" customHeight="1" thickBot="1" x14ac:dyDescent="0.3">
      <c r="A7" s="9">
        <f>INDEX('Point Grid'!$C$8:$I$38,MATCH($A$1,'Point Grid'!$A$8:$A$38,0),MATCH(A6,'Point Grid'!$C$7:$I$7,0))</f>
        <v>1</v>
      </c>
      <c r="B7" s="90"/>
      <c r="C7" s="90"/>
      <c r="D7" s="90"/>
      <c r="E7" s="90"/>
      <c r="F7" s="90"/>
      <c r="G7" s="90"/>
      <c r="H7" s="90"/>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0" t="s">
        <v>57</v>
      </c>
      <c r="C10" s="90"/>
      <c r="D10" s="90"/>
      <c r="E10" s="90"/>
      <c r="F10" s="90"/>
      <c r="G10" s="90"/>
      <c r="H10" s="90"/>
      <c r="I10" s="38"/>
      <c r="J10" s="31"/>
      <c r="K10" s="31"/>
      <c r="L10" s="31"/>
      <c r="M10" s="31"/>
    </row>
    <row r="11" spans="1:13" ht="15.95" customHeight="1" thickBot="1" x14ac:dyDescent="0.3">
      <c r="A11" s="9">
        <f>INDEX('Point Grid'!$C$8:$I$38,MATCH($A$1,'Point Grid'!$A$8:$A$38,0),MATCH(A10,'Point Grid'!$C$7:$I$7,0))</f>
        <v>0.5</v>
      </c>
      <c r="B11" s="90"/>
      <c r="C11" s="90"/>
      <c r="D11" s="90"/>
      <c r="E11" s="90"/>
      <c r="F11" s="90"/>
      <c r="G11" s="90"/>
      <c r="H11" s="90"/>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thickBot="1" x14ac:dyDescent="0.3">
      <c r="A13" s="30"/>
      <c r="B13" s="39"/>
      <c r="C13" s="39"/>
      <c r="D13" s="39"/>
      <c r="E13" s="39"/>
      <c r="F13" s="39"/>
      <c r="G13" s="39"/>
      <c r="H13" s="39"/>
      <c r="I13" s="40"/>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sheetData>
  <mergeCells count="3">
    <mergeCell ref="B10:H11"/>
    <mergeCell ref="B6:H7"/>
    <mergeCell ref="H1:I1"/>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9</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Grid'!B:B,MATCH('9'!A1,'Point Grid'!A:A,0))</f>
        <v>2</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58</v>
      </c>
      <c r="C6" s="90"/>
      <c r="D6" s="90"/>
      <c r="E6" s="90"/>
      <c r="F6" s="90"/>
      <c r="G6" s="90"/>
      <c r="H6" s="90"/>
      <c r="I6" s="38"/>
      <c r="J6" s="31"/>
      <c r="K6" s="31"/>
      <c r="L6" s="31"/>
      <c r="M6" s="31"/>
    </row>
    <row r="7" spans="1:13" ht="15.95" customHeight="1" thickBot="1" x14ac:dyDescent="0.3">
      <c r="A7" s="9">
        <f>INDEX('Point Grid'!$C$8:$I$38,MATCH($A$1,'Point Grid'!$A$8:$A$38,0),MATCH(A6,'Point Grid'!$C$7:$I$7,0))</f>
        <v>0.5</v>
      </c>
      <c r="B7" s="90"/>
      <c r="C7" s="90"/>
      <c r="D7" s="90"/>
      <c r="E7" s="90"/>
      <c r="F7" s="90"/>
      <c r="G7" s="90"/>
      <c r="H7" s="90"/>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0" t="s">
        <v>59</v>
      </c>
      <c r="C10" s="90"/>
      <c r="D10" s="90"/>
      <c r="E10" s="90"/>
      <c r="F10" s="90"/>
      <c r="G10" s="90"/>
      <c r="H10" s="90"/>
      <c r="I10" s="38"/>
      <c r="J10" s="31"/>
      <c r="K10" s="31"/>
      <c r="L10" s="31"/>
      <c r="M10" s="31"/>
    </row>
    <row r="11" spans="1:13" ht="15.95" customHeight="1" thickBot="1" x14ac:dyDescent="0.3">
      <c r="A11" s="9">
        <f>INDEX('Point Grid'!$C$8:$I$38,MATCH($A$1,'Point Grid'!$A$8:$A$38,0),MATCH(A10,'Point Grid'!$C$7:$I$7,0))</f>
        <v>0.5</v>
      </c>
      <c r="B11" s="90"/>
      <c r="C11" s="90"/>
      <c r="D11" s="90"/>
      <c r="E11" s="90"/>
      <c r="F11" s="90"/>
      <c r="G11" s="90"/>
      <c r="H11" s="90"/>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0" t="s">
        <v>60</v>
      </c>
      <c r="C14" s="90"/>
      <c r="D14" s="90"/>
      <c r="E14" s="90"/>
      <c r="F14" s="90"/>
      <c r="G14" s="90"/>
      <c r="H14" s="90"/>
      <c r="I14" s="38"/>
      <c r="J14" s="31"/>
      <c r="K14" s="31"/>
      <c r="L14" s="31"/>
      <c r="M14" s="31"/>
    </row>
    <row r="15" spans="1:13" ht="15.95" customHeight="1" thickBot="1" x14ac:dyDescent="0.3">
      <c r="A15" s="9">
        <f>INDEX('Point Grid'!$C$8:$I$38,MATCH($A$1,'Point Grid'!$A$8:$A$38,0),MATCH(A14,'Point Grid'!$C$7:$I$7,0))</f>
        <v>1</v>
      </c>
      <c r="B15" s="90"/>
      <c r="C15" s="90"/>
      <c r="D15" s="90"/>
      <c r="E15" s="90"/>
      <c r="F15" s="90"/>
      <c r="G15" s="90"/>
      <c r="H15" s="90"/>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4">
    <mergeCell ref="H1:I1"/>
    <mergeCell ref="B10:H11"/>
    <mergeCell ref="B14:H15"/>
    <mergeCell ref="B6:H7"/>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3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10</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Grid'!B:B,MATCH('10'!A1,'Point Grid'!A:A,0))</f>
        <v>2.25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61</v>
      </c>
      <c r="C6" s="90"/>
      <c r="D6" s="90"/>
      <c r="E6" s="90"/>
      <c r="F6" s="90"/>
      <c r="G6" s="90"/>
      <c r="H6" s="90"/>
      <c r="I6" s="38"/>
      <c r="J6" s="31"/>
      <c r="K6" s="31"/>
      <c r="L6" s="31"/>
      <c r="M6" s="31"/>
    </row>
    <row r="7" spans="1:13" ht="15.95" customHeight="1" thickBot="1" x14ac:dyDescent="0.3">
      <c r="A7" s="9">
        <f>INDEX('Point Grid'!$C$8:$I$38,MATCH($A$1,'Point Grid'!$A$8:$A$38,0),MATCH(A6,'Point Grid'!$C$7:$I$7,0))</f>
        <v>0.5</v>
      </c>
      <c r="B7" s="90"/>
      <c r="C7" s="90"/>
      <c r="D7" s="90"/>
      <c r="E7" s="90"/>
      <c r="F7" s="90"/>
      <c r="G7" s="90"/>
      <c r="H7" s="90"/>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0" t="s">
        <v>62</v>
      </c>
      <c r="C10" s="90"/>
      <c r="D10" s="90"/>
      <c r="E10" s="90"/>
      <c r="F10" s="90"/>
      <c r="G10" s="90"/>
      <c r="H10" s="90"/>
      <c r="I10" s="38"/>
      <c r="J10" s="31"/>
      <c r="K10" s="31"/>
      <c r="L10" s="31"/>
      <c r="M10" s="31"/>
    </row>
    <row r="11" spans="1:13" ht="15.95" customHeight="1" thickBot="1" x14ac:dyDescent="0.3">
      <c r="A11" s="9">
        <f>INDEX('Point Grid'!$C$8:$I$38,MATCH($A$1,'Point Grid'!$A$8:$A$38,0),MATCH(A10,'Point Grid'!$C$7:$I$7,0))</f>
        <v>0.5</v>
      </c>
      <c r="B11" s="90"/>
      <c r="C11" s="90"/>
      <c r="D11" s="90"/>
      <c r="E11" s="90"/>
      <c r="F11" s="90"/>
      <c r="G11" s="90"/>
      <c r="H11" s="90"/>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0" t="s">
        <v>63</v>
      </c>
      <c r="C14" s="90"/>
      <c r="D14" s="90"/>
      <c r="E14" s="90"/>
      <c r="F14" s="90"/>
      <c r="G14" s="90"/>
      <c r="H14" s="90"/>
      <c r="I14" s="38"/>
      <c r="J14" s="31"/>
      <c r="K14" s="31"/>
      <c r="L14" s="31"/>
      <c r="M14" s="31"/>
    </row>
    <row r="15" spans="1:13" ht="15.95" customHeight="1" thickBot="1" x14ac:dyDescent="0.3">
      <c r="A15" s="9">
        <f>INDEX('Point Grid'!$C$8:$I$38,MATCH($A$1,'Point Grid'!$A$8:$A$38,0),MATCH(A14,'Point Grid'!$C$7:$I$7,0))</f>
        <v>0.5</v>
      </c>
      <c r="B15" s="90"/>
      <c r="C15" s="90"/>
      <c r="D15" s="90"/>
      <c r="E15" s="90"/>
      <c r="F15" s="90"/>
      <c r="G15" s="90"/>
      <c r="H15" s="90"/>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90" t="s">
        <v>64</v>
      </c>
      <c r="C18" s="90"/>
      <c r="D18" s="90"/>
      <c r="E18" s="90"/>
      <c r="F18" s="90"/>
      <c r="G18" s="90"/>
      <c r="H18" s="90"/>
      <c r="I18" s="38"/>
      <c r="J18" s="31"/>
      <c r="K18" s="31"/>
      <c r="L18" s="31"/>
      <c r="M18" s="31"/>
    </row>
    <row r="19" spans="1:13" ht="15.95" customHeight="1" thickBot="1" x14ac:dyDescent="0.3">
      <c r="A19" s="9">
        <f>INDEX('Point Grid'!$C$8:$I$38,MATCH($A$1,'Point Grid'!$A$8:$A$38,0),MATCH(A18,'Point Grid'!$C$7:$I$7,0))</f>
        <v>0.75</v>
      </c>
      <c r="B19" s="90"/>
      <c r="C19" s="90"/>
      <c r="D19" s="90"/>
      <c r="E19" s="90"/>
      <c r="F19" s="90"/>
      <c r="G19" s="90"/>
      <c r="H19" s="90"/>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5">
    <mergeCell ref="B14:H15"/>
    <mergeCell ref="B18:H19"/>
    <mergeCell ref="B6:H7"/>
    <mergeCell ref="H1:I1"/>
    <mergeCell ref="B10:H11"/>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25"/>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11</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t="s">
        <v>65</v>
      </c>
      <c r="C3" s="33"/>
      <c r="D3" s="33"/>
      <c r="E3" s="33"/>
      <c r="F3" s="33"/>
      <c r="G3" s="33"/>
      <c r="H3" s="33"/>
      <c r="I3" s="36"/>
      <c r="J3" s="31"/>
      <c r="K3" s="31"/>
      <c r="L3" s="31"/>
      <c r="M3" s="31"/>
    </row>
    <row r="4" spans="1:13" ht="15.95" customHeight="1" x14ac:dyDescent="0.25">
      <c r="A4" s="9">
        <f>INDEX('Point Grid'!B:B,MATCH('11'!A1,'Point Grid'!A:A,0))</f>
        <v>3</v>
      </c>
      <c r="B4" s="33"/>
      <c r="C4" s="33"/>
      <c r="D4" s="33"/>
      <c r="E4" s="33"/>
      <c r="F4" s="33"/>
      <c r="G4" s="33"/>
      <c r="H4" s="33"/>
      <c r="I4" s="36"/>
      <c r="J4" s="31"/>
      <c r="K4" s="31"/>
      <c r="L4" s="31"/>
      <c r="M4" s="31"/>
    </row>
    <row r="5" spans="1:13" ht="15.95" customHeight="1" x14ac:dyDescent="0.25">
      <c r="A5" s="9"/>
      <c r="B5" s="33" t="s">
        <v>66</v>
      </c>
      <c r="C5" s="33"/>
      <c r="D5" s="33"/>
      <c r="E5" s="33"/>
      <c r="F5" s="33"/>
      <c r="G5" s="33"/>
      <c r="H5" s="33"/>
      <c r="I5" s="36"/>
      <c r="J5" s="31"/>
      <c r="K5" s="31"/>
      <c r="L5" s="31"/>
      <c r="M5" s="31"/>
    </row>
    <row r="6" spans="1:13" ht="15.95" customHeight="1" x14ac:dyDescent="0.25">
      <c r="A6" s="9"/>
      <c r="B6" s="33" t="s">
        <v>67</v>
      </c>
      <c r="C6" s="33"/>
      <c r="D6" s="33"/>
      <c r="E6" s="33"/>
      <c r="F6" s="33"/>
      <c r="G6" s="33"/>
      <c r="H6" s="33"/>
      <c r="I6" s="36"/>
      <c r="J6" s="31"/>
      <c r="K6" s="31"/>
      <c r="L6" s="31"/>
      <c r="M6" s="31"/>
    </row>
    <row r="7" spans="1:13" ht="15.95" customHeight="1" x14ac:dyDescent="0.25">
      <c r="A7" s="9"/>
      <c r="B7" s="33" t="s">
        <v>68</v>
      </c>
      <c r="C7" s="33"/>
      <c r="D7" s="33"/>
      <c r="E7" s="33"/>
      <c r="F7" s="33"/>
      <c r="G7" s="33"/>
      <c r="H7" s="33"/>
      <c r="I7" s="36"/>
      <c r="J7" s="31"/>
      <c r="K7" s="31"/>
      <c r="L7" s="31"/>
      <c r="M7" s="31"/>
    </row>
    <row r="8" spans="1:13" ht="15.95" customHeight="1" x14ac:dyDescent="0.25">
      <c r="A8" s="29"/>
      <c r="B8" s="37"/>
      <c r="C8" s="37"/>
      <c r="D8" s="37"/>
      <c r="E8" s="37"/>
      <c r="F8" s="37"/>
      <c r="G8" s="37"/>
      <c r="H8" s="37"/>
      <c r="I8" s="38"/>
      <c r="J8" s="31"/>
      <c r="K8" s="31"/>
      <c r="L8" s="31"/>
      <c r="M8" s="31"/>
    </row>
    <row r="9" spans="1:13" ht="15.95" customHeight="1" x14ac:dyDescent="0.25">
      <c r="A9" s="26" t="s">
        <v>2</v>
      </c>
      <c r="B9" s="90" t="s">
        <v>69</v>
      </c>
      <c r="C9" s="90"/>
      <c r="D9" s="90"/>
      <c r="E9" s="90"/>
      <c r="F9" s="90"/>
      <c r="G9" s="90"/>
      <c r="H9" s="90"/>
      <c r="I9" s="38"/>
      <c r="J9" s="31"/>
      <c r="K9" s="31"/>
      <c r="L9" s="31"/>
      <c r="M9" s="31"/>
    </row>
    <row r="10" spans="1:13" ht="15.95" customHeight="1" thickBot="1" x14ac:dyDescent="0.3">
      <c r="A10" s="9">
        <f>INDEX('Point Grid'!$C$8:$I$38,MATCH($A$1,'Point Grid'!$A$8:$A$38,0),MATCH(A9,'Point Grid'!$C$7:$I$7,0))</f>
        <v>3</v>
      </c>
      <c r="B10" s="90"/>
      <c r="C10" s="90"/>
      <c r="D10" s="90"/>
      <c r="E10" s="90"/>
      <c r="F10" s="90"/>
      <c r="G10" s="90"/>
      <c r="H10" s="90"/>
      <c r="I10" s="38"/>
      <c r="J10" s="31"/>
      <c r="K10" s="31"/>
      <c r="L10" s="31"/>
      <c r="M10" s="31"/>
    </row>
    <row r="11" spans="1:13" ht="15.95" customHeight="1" thickBot="1" x14ac:dyDescent="0.3">
      <c r="A11" s="5"/>
      <c r="B11" s="37"/>
      <c r="C11" s="37"/>
      <c r="D11" s="37"/>
      <c r="E11" s="37"/>
      <c r="F11" s="37"/>
      <c r="G11" s="37"/>
      <c r="H11" s="37"/>
      <c r="I11" s="38"/>
      <c r="J11" s="31"/>
      <c r="K11" s="31"/>
      <c r="L11" s="31"/>
      <c r="M11" s="31"/>
    </row>
    <row r="12" spans="1:13" ht="15.95" customHeight="1" thickBot="1" x14ac:dyDescent="0.3">
      <c r="A12" s="30"/>
      <c r="B12" s="39"/>
      <c r="C12" s="39"/>
      <c r="D12" s="39"/>
      <c r="E12" s="39"/>
      <c r="F12" s="39"/>
      <c r="G12" s="39"/>
      <c r="H12" s="39"/>
      <c r="I12" s="40"/>
      <c r="J12" s="31"/>
      <c r="K12" s="31"/>
      <c r="L12" s="31"/>
      <c r="M12" s="31"/>
    </row>
    <row r="13" spans="1:13" x14ac:dyDescent="0.25">
      <c r="B13" s="31"/>
      <c r="C13" s="31"/>
      <c r="D13" s="31"/>
      <c r="E13" s="31"/>
      <c r="F13" s="31"/>
      <c r="G13" s="31"/>
      <c r="H13" s="31"/>
      <c r="I13" s="31"/>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sheetData>
  <mergeCells count="2">
    <mergeCell ref="B9:H10"/>
    <mergeCell ref="H1:I1"/>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2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12</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t="s">
        <v>70</v>
      </c>
      <c r="C3" s="33"/>
      <c r="D3" s="33"/>
      <c r="E3" s="33"/>
      <c r="F3" s="33"/>
      <c r="G3" s="33"/>
      <c r="H3" s="33"/>
      <c r="I3" s="36"/>
      <c r="J3" s="31"/>
      <c r="K3" s="31"/>
      <c r="L3" s="31"/>
      <c r="M3" s="31"/>
    </row>
    <row r="4" spans="1:13" ht="15.95" customHeight="1" x14ac:dyDescent="0.25">
      <c r="A4" s="9">
        <f>INDEX('Point Grid'!B:B,MATCH('12'!A1,'Point Grid'!A:A,0))</f>
        <v>3</v>
      </c>
      <c r="B4" s="33"/>
      <c r="C4" s="33"/>
      <c r="D4" s="33"/>
      <c r="E4" s="33"/>
      <c r="F4" s="33"/>
      <c r="G4" s="33"/>
      <c r="H4" s="33"/>
      <c r="I4" s="36"/>
      <c r="J4" s="31"/>
      <c r="K4" s="31"/>
      <c r="L4" s="31"/>
      <c r="M4" s="31"/>
    </row>
    <row r="5" spans="1:13" ht="15.95" customHeight="1" x14ac:dyDescent="0.25">
      <c r="A5" s="9"/>
      <c r="B5" s="49" t="s">
        <v>71</v>
      </c>
      <c r="C5" s="33"/>
      <c r="D5" s="33"/>
      <c r="E5" s="33"/>
      <c r="F5" s="33"/>
      <c r="G5" s="33"/>
      <c r="H5" s="33"/>
      <c r="I5" s="36"/>
      <c r="J5" s="31"/>
      <c r="K5" s="31"/>
      <c r="L5" s="31"/>
      <c r="M5" s="31"/>
    </row>
    <row r="6" spans="1:13" ht="15.95" customHeight="1" x14ac:dyDescent="0.25">
      <c r="A6" s="9"/>
      <c r="B6" s="49" t="s">
        <v>72</v>
      </c>
      <c r="C6" s="33"/>
      <c r="D6" s="33"/>
      <c r="E6" s="33"/>
      <c r="F6" s="33"/>
      <c r="G6" s="33"/>
      <c r="H6" s="33"/>
      <c r="I6" s="36"/>
      <c r="J6" s="31"/>
      <c r="K6" s="31"/>
      <c r="L6" s="31"/>
      <c r="M6" s="31"/>
    </row>
    <row r="7" spans="1:13" ht="15.95" customHeight="1" x14ac:dyDescent="0.25">
      <c r="A7" s="9"/>
      <c r="B7" s="49" t="s">
        <v>73</v>
      </c>
      <c r="C7" s="33"/>
      <c r="D7" s="33"/>
      <c r="E7" s="33"/>
      <c r="F7" s="33"/>
      <c r="G7" s="33"/>
      <c r="H7" s="33"/>
      <c r="I7" s="36"/>
      <c r="J7" s="31"/>
      <c r="K7" s="31"/>
      <c r="L7" s="31"/>
      <c r="M7" s="31"/>
    </row>
    <row r="8" spans="1:13" ht="15.95" customHeight="1" x14ac:dyDescent="0.25">
      <c r="A8" s="29"/>
      <c r="B8" s="37"/>
      <c r="C8" s="37"/>
      <c r="D8" s="37"/>
      <c r="E8" s="37"/>
      <c r="F8" s="37"/>
      <c r="G8" s="37"/>
      <c r="H8" s="37"/>
      <c r="I8" s="38"/>
      <c r="J8" s="31"/>
      <c r="K8" s="31"/>
      <c r="L8" s="31"/>
      <c r="M8" s="31"/>
    </row>
    <row r="9" spans="1:13" ht="15.95" customHeight="1" x14ac:dyDescent="0.25">
      <c r="A9" s="26" t="s">
        <v>2</v>
      </c>
      <c r="B9" s="90" t="s">
        <v>74</v>
      </c>
      <c r="C9" s="90"/>
      <c r="D9" s="90"/>
      <c r="E9" s="90"/>
      <c r="F9" s="90"/>
      <c r="G9" s="90"/>
      <c r="H9" s="90"/>
      <c r="I9" s="38"/>
      <c r="J9" s="31"/>
      <c r="K9" s="31"/>
      <c r="L9" s="31"/>
      <c r="M9" s="31"/>
    </row>
    <row r="10" spans="1:13" ht="15.95" customHeight="1" thickBot="1" x14ac:dyDescent="0.3">
      <c r="A10" s="9">
        <f>INDEX('Point Grid'!$C$8:$I$38,MATCH($A$1,'Point Grid'!$A$8:$A$38,0),MATCH(A9,'Point Grid'!$C$7:$I$7,0))</f>
        <v>1.5</v>
      </c>
      <c r="B10" s="90"/>
      <c r="C10" s="90"/>
      <c r="D10" s="90"/>
      <c r="E10" s="90"/>
      <c r="F10" s="90"/>
      <c r="G10" s="90"/>
      <c r="H10" s="90"/>
      <c r="I10" s="38"/>
      <c r="J10" s="31"/>
      <c r="K10" s="31"/>
      <c r="L10" s="31"/>
      <c r="M10" s="31"/>
    </row>
    <row r="11" spans="1:13" ht="15.95" customHeight="1" thickBot="1" x14ac:dyDescent="0.3">
      <c r="A11" s="5"/>
      <c r="B11" s="37"/>
      <c r="C11" s="37"/>
      <c r="D11" s="37"/>
      <c r="E11" s="37"/>
      <c r="F11" s="37"/>
      <c r="G11" s="37"/>
      <c r="H11" s="37"/>
      <c r="I11" s="38"/>
      <c r="J11" s="31"/>
      <c r="K11" s="31"/>
      <c r="L11" s="31"/>
      <c r="M11" s="31"/>
    </row>
    <row r="12" spans="1:13" ht="15.95" customHeight="1" x14ac:dyDescent="0.25">
      <c r="A12" s="29"/>
      <c r="B12" s="37"/>
      <c r="C12" s="37"/>
      <c r="D12" s="37"/>
      <c r="E12" s="37"/>
      <c r="F12" s="37"/>
      <c r="G12" s="37"/>
      <c r="H12" s="37"/>
      <c r="I12" s="38"/>
      <c r="J12" s="31"/>
      <c r="K12" s="31"/>
      <c r="L12" s="31"/>
      <c r="M12" s="31"/>
    </row>
    <row r="13" spans="1:13" ht="15.95" customHeight="1" x14ac:dyDescent="0.25">
      <c r="A13" s="26" t="s">
        <v>3</v>
      </c>
      <c r="B13" s="90" t="s">
        <v>75</v>
      </c>
      <c r="C13" s="90"/>
      <c r="D13" s="90"/>
      <c r="E13" s="90"/>
      <c r="F13" s="90"/>
      <c r="G13" s="90"/>
      <c r="H13" s="90"/>
      <c r="I13" s="38"/>
      <c r="J13" s="31"/>
      <c r="K13" s="31"/>
      <c r="L13" s="31"/>
      <c r="M13" s="31"/>
    </row>
    <row r="14" spans="1:13" ht="15.95" customHeight="1" thickBot="1" x14ac:dyDescent="0.3">
      <c r="A14" s="9">
        <f>INDEX('Point Grid'!$C$8:$I$38,MATCH($A$1,'Point Grid'!$A$8:$A$38,0),MATCH(A13,'Point Grid'!$C$7:$I$7,0))</f>
        <v>1.5</v>
      </c>
      <c r="B14" s="90"/>
      <c r="C14" s="90"/>
      <c r="D14" s="90"/>
      <c r="E14" s="90"/>
      <c r="F14" s="90"/>
      <c r="G14" s="90"/>
      <c r="H14" s="90"/>
      <c r="I14" s="38"/>
      <c r="J14" s="31"/>
      <c r="K14" s="31"/>
      <c r="L14" s="31"/>
      <c r="M14" s="31"/>
    </row>
    <row r="15" spans="1:13" ht="15.95" customHeight="1" thickBot="1" x14ac:dyDescent="0.3">
      <c r="A15" s="5"/>
      <c r="B15" s="37"/>
      <c r="C15" s="37"/>
      <c r="D15" s="37"/>
      <c r="E15" s="37"/>
      <c r="F15" s="37"/>
      <c r="G15" s="37"/>
      <c r="H15" s="37"/>
      <c r="I15" s="38"/>
      <c r="J15" s="31"/>
      <c r="K15" s="31"/>
      <c r="L15" s="31"/>
      <c r="M15" s="31"/>
    </row>
    <row r="16" spans="1:13" ht="15.95" customHeight="1" thickBot="1" x14ac:dyDescent="0.3">
      <c r="A16" s="30"/>
      <c r="B16" s="39"/>
      <c r="C16" s="39"/>
      <c r="D16" s="39"/>
      <c r="E16" s="39"/>
      <c r="F16" s="39"/>
      <c r="G16" s="39"/>
      <c r="H16" s="39"/>
      <c r="I16" s="40"/>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row r="28" spans="2:13" x14ac:dyDescent="0.25">
      <c r="B28" s="31"/>
      <c r="C28" s="31"/>
      <c r="D28" s="31"/>
      <c r="E28" s="31"/>
      <c r="F28" s="31"/>
      <c r="G28" s="31"/>
      <c r="H28" s="31"/>
      <c r="I28" s="31"/>
      <c r="J28" s="31"/>
      <c r="K28" s="31"/>
      <c r="L28" s="31"/>
      <c r="M28" s="31"/>
    </row>
    <row r="29" spans="2:13" x14ac:dyDescent="0.25">
      <c r="B29" s="31"/>
      <c r="C29" s="31"/>
      <c r="D29" s="31"/>
      <c r="E29" s="31"/>
      <c r="F29" s="31"/>
      <c r="G29" s="31"/>
      <c r="H29" s="31"/>
      <c r="I29" s="31"/>
      <c r="J29" s="31"/>
      <c r="K29" s="31"/>
      <c r="L29" s="31"/>
      <c r="M29" s="31"/>
    </row>
  </sheetData>
  <mergeCells count="3">
    <mergeCell ref="H1:I1"/>
    <mergeCell ref="B13:H14"/>
    <mergeCell ref="B9:H10"/>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35"/>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13</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t="s">
        <v>76</v>
      </c>
      <c r="C3" s="33"/>
      <c r="D3" s="33"/>
      <c r="E3" s="33"/>
      <c r="F3" s="33"/>
      <c r="G3" s="33"/>
      <c r="H3" s="33"/>
      <c r="I3" s="36"/>
      <c r="J3" s="31"/>
      <c r="K3" s="31"/>
      <c r="L3" s="31"/>
      <c r="M3" s="31"/>
    </row>
    <row r="4" spans="1:13" ht="15.95" customHeight="1" x14ac:dyDescent="0.25">
      <c r="A4" s="9">
        <f>INDEX('Point Grid'!B:B,MATCH('13'!A1,'Point Grid'!A:A,0))</f>
        <v>3</v>
      </c>
      <c r="B4" s="33"/>
      <c r="C4" s="33"/>
      <c r="D4" s="33"/>
      <c r="E4" s="33"/>
      <c r="F4" s="33"/>
      <c r="G4" s="33"/>
      <c r="H4" s="33"/>
      <c r="I4" s="36"/>
      <c r="J4" s="31"/>
      <c r="K4" s="31"/>
      <c r="L4" s="31"/>
      <c r="M4" s="31"/>
    </row>
    <row r="5" spans="1:13" ht="15.95" customHeight="1" x14ac:dyDescent="0.25">
      <c r="A5" s="9"/>
      <c r="B5" s="33" t="s">
        <v>77</v>
      </c>
      <c r="C5" s="33"/>
      <c r="D5" s="33"/>
      <c r="E5" s="33"/>
      <c r="F5" s="33"/>
      <c r="G5" s="33"/>
      <c r="H5" s="33"/>
      <c r="I5" s="36"/>
      <c r="J5" s="31"/>
      <c r="K5" s="31"/>
      <c r="L5" s="31"/>
      <c r="M5" s="31"/>
    </row>
    <row r="6" spans="1:13" ht="15.95" customHeight="1" x14ac:dyDescent="0.25">
      <c r="A6" s="9"/>
      <c r="B6" s="33" t="s">
        <v>78</v>
      </c>
      <c r="C6" s="33"/>
      <c r="D6" s="33"/>
      <c r="E6" s="33"/>
      <c r="F6" s="33"/>
      <c r="G6" s="33"/>
      <c r="H6" s="33"/>
      <c r="I6" s="36"/>
      <c r="J6" s="31"/>
      <c r="K6" s="31"/>
      <c r="L6" s="31"/>
      <c r="M6" s="31"/>
    </row>
    <row r="7" spans="1:13" ht="15.95" customHeight="1" x14ac:dyDescent="0.25">
      <c r="A7" s="9"/>
      <c r="B7" s="33" t="s">
        <v>79</v>
      </c>
      <c r="C7" s="33"/>
      <c r="D7" s="33"/>
      <c r="E7" s="33"/>
      <c r="F7" s="33"/>
      <c r="G7" s="33"/>
      <c r="H7" s="33"/>
      <c r="I7" s="36"/>
      <c r="J7" s="31"/>
      <c r="K7" s="31"/>
      <c r="L7" s="31"/>
      <c r="M7" s="31"/>
    </row>
    <row r="8" spans="1:13" ht="15.95" customHeight="1" x14ac:dyDescent="0.25">
      <c r="A8" s="29"/>
      <c r="B8" s="37"/>
      <c r="C8" s="37"/>
      <c r="D8" s="37"/>
      <c r="E8" s="37"/>
      <c r="F8" s="37"/>
      <c r="G8" s="37"/>
      <c r="H8" s="37"/>
      <c r="I8" s="38"/>
      <c r="J8" s="31"/>
      <c r="K8" s="31"/>
      <c r="L8" s="31"/>
      <c r="M8" s="31"/>
    </row>
    <row r="9" spans="1:13" ht="15.95" customHeight="1" x14ac:dyDescent="0.25">
      <c r="A9" s="26" t="s">
        <v>2</v>
      </c>
      <c r="B9" s="90" t="s">
        <v>80</v>
      </c>
      <c r="C9" s="90"/>
      <c r="D9" s="90"/>
      <c r="E9" s="90"/>
      <c r="F9" s="90"/>
      <c r="G9" s="90"/>
      <c r="H9" s="90"/>
      <c r="I9" s="38"/>
      <c r="J9" s="31"/>
      <c r="K9" s="31"/>
      <c r="L9" s="31"/>
      <c r="M9" s="31"/>
    </row>
    <row r="10" spans="1:13" ht="15.95" customHeight="1" thickBot="1" x14ac:dyDescent="0.3">
      <c r="A10" s="9">
        <f>INDEX('Point Grid'!$C$8:$I$38,MATCH($A$1,'Point Grid'!$A$8:$A$38,0),MATCH(A9,'Point Grid'!$C$7:$I$7,0))</f>
        <v>1.5</v>
      </c>
      <c r="B10" s="47" t="s">
        <v>81</v>
      </c>
      <c r="C10" s="45"/>
      <c r="D10" s="45"/>
      <c r="E10" s="45"/>
      <c r="F10" s="45"/>
      <c r="G10" s="45"/>
      <c r="H10" s="45"/>
      <c r="I10" s="38"/>
      <c r="J10" s="31"/>
      <c r="K10" s="31"/>
      <c r="L10" s="31"/>
      <c r="M10" s="31"/>
    </row>
    <row r="11" spans="1:13" ht="15.95" customHeight="1" thickBot="1" x14ac:dyDescent="0.3">
      <c r="A11" s="5"/>
      <c r="B11" s="48" t="s">
        <v>82</v>
      </c>
      <c r="C11" s="37"/>
      <c r="D11" s="45"/>
      <c r="E11" s="37"/>
      <c r="F11" s="37"/>
      <c r="G11" s="37"/>
      <c r="H11" s="37"/>
      <c r="I11" s="38"/>
      <c r="J11" s="31"/>
      <c r="K11" s="31"/>
      <c r="L11" s="31"/>
      <c r="M11" s="31"/>
    </row>
    <row r="12" spans="1:13" ht="15.95" customHeight="1" x14ac:dyDescent="0.25">
      <c r="A12" s="29"/>
      <c r="B12" s="48" t="s">
        <v>83</v>
      </c>
      <c r="C12" s="37"/>
      <c r="D12" s="45"/>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3</v>
      </c>
      <c r="B14" s="90" t="s">
        <v>84</v>
      </c>
      <c r="C14" s="90"/>
      <c r="D14" s="90"/>
      <c r="E14" s="90"/>
      <c r="F14" s="90"/>
      <c r="G14" s="90"/>
      <c r="H14" s="90"/>
      <c r="I14" s="38"/>
      <c r="J14" s="31"/>
      <c r="K14" s="31"/>
      <c r="L14" s="31"/>
      <c r="M14" s="31"/>
    </row>
    <row r="15" spans="1:13" ht="15.95" customHeight="1" thickBot="1" x14ac:dyDescent="0.3">
      <c r="A15" s="9">
        <f>INDEX('Point Grid'!$C$8:$I$38,MATCH($A$1,'Point Grid'!$A$8:$A$38,0),MATCH(A14,'Point Grid'!$C$7:$I$7,0))</f>
        <v>0.75</v>
      </c>
      <c r="B15" s="90"/>
      <c r="C15" s="90"/>
      <c r="D15" s="90"/>
      <c r="E15" s="90"/>
      <c r="F15" s="90"/>
      <c r="G15" s="90"/>
      <c r="H15" s="90"/>
      <c r="I15" s="38"/>
      <c r="J15" s="31"/>
      <c r="K15" s="31"/>
      <c r="L15" s="31"/>
      <c r="M15" s="31"/>
    </row>
    <row r="16" spans="1:13" ht="15.95" customHeight="1" thickBot="1" x14ac:dyDescent="0.3">
      <c r="A16" s="5"/>
      <c r="B16" s="90"/>
      <c r="C16" s="90"/>
      <c r="D16" s="90"/>
      <c r="E16" s="90"/>
      <c r="F16" s="90"/>
      <c r="G16" s="90"/>
      <c r="H16" s="90"/>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4</v>
      </c>
      <c r="B18" s="90" t="s">
        <v>85</v>
      </c>
      <c r="C18" s="90"/>
      <c r="D18" s="90"/>
      <c r="E18" s="90"/>
      <c r="F18" s="90"/>
      <c r="G18" s="90"/>
      <c r="H18" s="90"/>
      <c r="I18" s="38"/>
      <c r="J18" s="31"/>
      <c r="K18" s="31"/>
      <c r="L18" s="31"/>
      <c r="M18" s="31"/>
    </row>
    <row r="19" spans="1:13" ht="15.95" customHeight="1" thickBot="1" x14ac:dyDescent="0.3">
      <c r="A19" s="9">
        <f>INDEX('Point Grid'!$C$8:$I$38,MATCH($A$1,'Point Grid'!$A$8:$A$38,0),MATCH(A18,'Point Grid'!$C$7:$I$7,0))</f>
        <v>0.75</v>
      </c>
      <c r="B19" s="90"/>
      <c r="C19" s="90"/>
      <c r="D19" s="90"/>
      <c r="E19" s="90"/>
      <c r="F19" s="90"/>
      <c r="G19" s="90"/>
      <c r="H19" s="90"/>
      <c r="I19" s="38"/>
      <c r="J19" s="31"/>
      <c r="K19" s="31"/>
      <c r="L19" s="31"/>
      <c r="M19" s="31"/>
    </row>
    <row r="20" spans="1:13" ht="15.95" customHeight="1" thickBot="1" x14ac:dyDescent="0.3">
      <c r="A20" s="5"/>
      <c r="B20" s="90"/>
      <c r="C20" s="90"/>
      <c r="D20" s="90"/>
      <c r="E20" s="90"/>
      <c r="F20" s="90"/>
      <c r="G20" s="90"/>
      <c r="H20" s="90"/>
      <c r="I20" s="38"/>
      <c r="J20" s="31"/>
      <c r="K20" s="31"/>
      <c r="L20" s="31"/>
      <c r="M20" s="31"/>
    </row>
    <row r="21" spans="1:13" ht="15.95" customHeight="1" x14ac:dyDescent="0.25">
      <c r="A21" s="29"/>
      <c r="B21" s="90"/>
      <c r="C21" s="90"/>
      <c r="D21" s="90"/>
      <c r="E21" s="90"/>
      <c r="F21" s="90"/>
      <c r="G21" s="90"/>
      <c r="H21" s="90"/>
      <c r="I21" s="38"/>
      <c r="J21" s="31"/>
      <c r="K21" s="31"/>
      <c r="L21" s="31"/>
      <c r="M21" s="31"/>
    </row>
    <row r="22" spans="1:13" ht="15.95" customHeight="1" thickBot="1" x14ac:dyDescent="0.3">
      <c r="A22" s="30"/>
      <c r="B22" s="39"/>
      <c r="C22" s="39"/>
      <c r="D22" s="39"/>
      <c r="E22" s="39"/>
      <c r="F22" s="39"/>
      <c r="G22" s="39"/>
      <c r="H22" s="39"/>
      <c r="I22" s="40"/>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sheetData>
  <mergeCells count="4">
    <mergeCell ref="H1:I1"/>
    <mergeCell ref="B9:H9"/>
    <mergeCell ref="B14:H16"/>
    <mergeCell ref="B18:H21"/>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33"/>
  <sheetViews>
    <sheetView zoomScaleNormal="100" workbookViewId="0"/>
  </sheetViews>
  <sheetFormatPr defaultColWidth="9.140625" defaultRowHeight="15" x14ac:dyDescent="0.25"/>
  <cols>
    <col min="1" max="1" width="9.140625" style="24"/>
    <col min="2" max="2" width="12.7109375" style="24" customWidth="1"/>
    <col min="3" max="3" width="17.7109375" style="24" customWidth="1"/>
    <col min="4" max="4" width="17" style="24" customWidth="1"/>
    <col min="5" max="5" width="11.42578125" style="24" customWidth="1"/>
    <col min="6" max="6" width="15.42578125" style="24" customWidth="1"/>
    <col min="7" max="7" width="16.7109375" style="24" customWidth="1"/>
    <col min="8" max="8" width="14.85546875" style="24" customWidth="1"/>
    <col min="9" max="9" width="11.42578125" style="24" customWidth="1"/>
    <col min="10" max="16384" width="9.140625" style="24"/>
  </cols>
  <sheetData>
    <row r="1" spans="1:13" ht="15.95" customHeight="1" x14ac:dyDescent="0.25">
      <c r="A1" s="7">
        <v>14</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86</v>
      </c>
      <c r="C3" s="90"/>
      <c r="D3" s="90"/>
      <c r="E3" s="90"/>
      <c r="F3" s="90"/>
      <c r="G3" s="90"/>
      <c r="H3" s="90"/>
      <c r="I3" s="36"/>
      <c r="J3" s="31"/>
      <c r="K3" s="31"/>
      <c r="L3" s="31"/>
      <c r="M3" s="31"/>
    </row>
    <row r="4" spans="1:13" ht="15.95" customHeight="1" x14ac:dyDescent="0.25">
      <c r="A4" s="9">
        <f>INDEX('Point Grid'!B:B,MATCH('14'!A1,'Point Grid'!A:A,0))</f>
        <v>2.5</v>
      </c>
      <c r="B4" s="90"/>
      <c r="C4" s="90"/>
      <c r="D4" s="90"/>
      <c r="E4" s="90"/>
      <c r="F4" s="90"/>
      <c r="G4" s="90"/>
      <c r="H4" s="90"/>
      <c r="I4" s="36"/>
      <c r="J4" s="31"/>
      <c r="K4" s="31"/>
      <c r="L4" s="31"/>
      <c r="M4" s="31"/>
    </row>
    <row r="5" spans="1:13" ht="15.95" customHeight="1" x14ac:dyDescent="0.25">
      <c r="A5" s="9"/>
      <c r="B5" s="90"/>
      <c r="C5" s="90"/>
      <c r="D5" s="90"/>
      <c r="E5" s="90"/>
      <c r="F5" s="90"/>
      <c r="G5" s="90"/>
      <c r="H5" s="90"/>
      <c r="I5" s="36"/>
      <c r="J5" s="31"/>
      <c r="K5" s="31"/>
      <c r="L5" s="31"/>
      <c r="M5" s="31"/>
    </row>
    <row r="6" spans="1:13" ht="15.95" customHeight="1" x14ac:dyDescent="0.25">
      <c r="A6" s="9"/>
      <c r="B6" s="90"/>
      <c r="C6" s="90"/>
      <c r="D6" s="90"/>
      <c r="E6" s="90"/>
      <c r="F6" s="90"/>
      <c r="G6" s="90"/>
      <c r="H6" s="90"/>
      <c r="I6" s="36"/>
      <c r="J6" s="31"/>
      <c r="K6" s="31"/>
      <c r="L6" s="31"/>
      <c r="M6" s="31"/>
    </row>
    <row r="7" spans="1:13" ht="15.95" customHeight="1" x14ac:dyDescent="0.25">
      <c r="A7" s="9"/>
      <c r="B7" s="33"/>
      <c r="C7" s="33"/>
      <c r="D7" s="33"/>
      <c r="E7" s="33"/>
      <c r="F7" s="33"/>
      <c r="G7" s="33"/>
      <c r="H7" s="33"/>
      <c r="I7" s="36"/>
      <c r="J7" s="31"/>
      <c r="K7" s="31"/>
      <c r="L7" s="31"/>
      <c r="M7" s="31"/>
    </row>
    <row r="8" spans="1:13" ht="15.95" customHeight="1" x14ac:dyDescent="0.25">
      <c r="A8" s="9"/>
      <c r="B8" s="44" t="s">
        <v>87</v>
      </c>
      <c r="C8" s="33"/>
      <c r="D8" s="33"/>
      <c r="E8" s="33"/>
      <c r="F8" s="33"/>
      <c r="G8" s="33"/>
      <c r="H8" s="33"/>
      <c r="I8" s="36"/>
      <c r="J8" s="31"/>
      <c r="K8" s="31"/>
      <c r="L8" s="31"/>
      <c r="M8" s="31"/>
    </row>
    <row r="9" spans="1:13" ht="15.95" customHeight="1" x14ac:dyDescent="0.25">
      <c r="A9" s="9"/>
      <c r="B9" s="44">
        <v>1</v>
      </c>
      <c r="C9" s="33" t="s">
        <v>88</v>
      </c>
      <c r="D9" s="33"/>
      <c r="E9" s="33"/>
      <c r="F9" s="33"/>
      <c r="G9" s="33"/>
      <c r="H9" s="33"/>
      <c r="I9" s="36"/>
      <c r="J9" s="31"/>
      <c r="K9" s="31"/>
      <c r="L9" s="31"/>
      <c r="M9" s="31"/>
    </row>
    <row r="10" spans="1:13" ht="15.95" customHeight="1" x14ac:dyDescent="0.25">
      <c r="A10" s="9"/>
      <c r="B10" s="44">
        <v>2</v>
      </c>
      <c r="C10" s="33" t="s">
        <v>89</v>
      </c>
      <c r="D10" s="33"/>
      <c r="E10" s="33"/>
      <c r="F10" s="33"/>
      <c r="G10" s="33"/>
      <c r="H10" s="33"/>
      <c r="I10" s="36"/>
      <c r="J10" s="31"/>
      <c r="K10" s="31"/>
      <c r="L10" s="31"/>
      <c r="M10" s="31"/>
    </row>
    <row r="11" spans="1:13" ht="15.95" customHeight="1" x14ac:dyDescent="0.25">
      <c r="A11" s="9"/>
      <c r="B11" s="44">
        <v>3</v>
      </c>
      <c r="C11" s="33" t="s">
        <v>90</v>
      </c>
      <c r="D11" s="33"/>
      <c r="E11" s="33"/>
      <c r="F11" s="33"/>
      <c r="G11" s="33"/>
      <c r="H11" s="33"/>
      <c r="I11" s="36"/>
      <c r="J11" s="31"/>
      <c r="K11" s="31"/>
      <c r="L11" s="31"/>
      <c r="M11" s="31"/>
    </row>
    <row r="12" spans="1:13" ht="15.95" customHeight="1" x14ac:dyDescent="0.25">
      <c r="A12" s="29"/>
      <c r="B12" s="37"/>
      <c r="C12" s="37"/>
      <c r="D12" s="37"/>
      <c r="E12" s="37"/>
      <c r="F12" s="37"/>
      <c r="G12" s="37"/>
      <c r="H12" s="37"/>
      <c r="I12" s="38"/>
      <c r="J12" s="31"/>
      <c r="K12" s="31"/>
      <c r="L12" s="31"/>
      <c r="M12" s="31"/>
    </row>
    <row r="13" spans="1:13" ht="15.95" customHeight="1" x14ac:dyDescent="0.25">
      <c r="A13" s="26" t="s">
        <v>2</v>
      </c>
      <c r="B13" s="90" t="s">
        <v>91</v>
      </c>
      <c r="C13" s="90"/>
      <c r="D13" s="90"/>
      <c r="E13" s="90"/>
      <c r="F13" s="90"/>
      <c r="G13" s="90"/>
      <c r="H13" s="90"/>
      <c r="I13" s="38"/>
      <c r="J13" s="31"/>
      <c r="K13" s="31"/>
      <c r="L13" s="31"/>
      <c r="M13" s="31"/>
    </row>
    <row r="14" spans="1:13" ht="15.95" customHeight="1" thickBot="1" x14ac:dyDescent="0.3">
      <c r="A14" s="9">
        <f>INDEX('Point Grid'!$C$8:$I$38,MATCH($A$1,'Point Grid'!$A$8:$A$38,0),MATCH(A13,'Point Grid'!$C$7:$I$7,0))</f>
        <v>1.5</v>
      </c>
      <c r="B14" s="90"/>
      <c r="C14" s="90"/>
      <c r="D14" s="90"/>
      <c r="E14" s="90"/>
      <c r="F14" s="90"/>
      <c r="G14" s="90"/>
      <c r="H14" s="90"/>
      <c r="I14" s="38"/>
      <c r="J14" s="31"/>
      <c r="K14" s="31"/>
      <c r="L14" s="31"/>
      <c r="M14" s="31"/>
    </row>
    <row r="15" spans="1:13" ht="15.95" customHeight="1" thickBot="1" x14ac:dyDescent="0.3">
      <c r="A15" s="5"/>
      <c r="B15" s="37"/>
      <c r="C15" s="37"/>
      <c r="D15" s="37"/>
      <c r="E15" s="37"/>
      <c r="F15" s="37"/>
      <c r="G15" s="37"/>
      <c r="H15" s="37"/>
      <c r="I15" s="38"/>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3</v>
      </c>
      <c r="B17" s="90" t="s">
        <v>92</v>
      </c>
      <c r="C17" s="90"/>
      <c r="D17" s="90"/>
      <c r="E17" s="90"/>
      <c r="F17" s="90"/>
      <c r="G17" s="90"/>
      <c r="H17" s="90"/>
      <c r="I17" s="38"/>
      <c r="J17" s="31"/>
      <c r="K17" s="31"/>
      <c r="L17" s="31"/>
      <c r="M17" s="31"/>
    </row>
    <row r="18" spans="1:13" ht="15.95" customHeight="1" thickBot="1" x14ac:dyDescent="0.3">
      <c r="A18" s="9">
        <f>INDEX('Point Grid'!$C$8:$I$38,MATCH($A$1,'Point Grid'!$A$8:$A$38,0),MATCH(A17,'Point Grid'!$C$7:$I$7,0))</f>
        <v>1</v>
      </c>
      <c r="B18" s="90"/>
      <c r="C18" s="90"/>
      <c r="D18" s="90"/>
      <c r="E18" s="90"/>
      <c r="F18" s="90"/>
      <c r="G18" s="90"/>
      <c r="H18" s="90"/>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thickBot="1" x14ac:dyDescent="0.3">
      <c r="A20" s="30"/>
      <c r="B20" s="39"/>
      <c r="C20" s="39"/>
      <c r="D20" s="39"/>
      <c r="E20" s="39"/>
      <c r="F20" s="39"/>
      <c r="G20" s="39"/>
      <c r="H20" s="39"/>
      <c r="I20" s="40"/>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sheetData>
  <mergeCells count="4">
    <mergeCell ref="B17:H18"/>
    <mergeCell ref="H1:I1"/>
    <mergeCell ref="B13:H14"/>
    <mergeCell ref="B3:H6"/>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3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4.85546875" style="24" customWidth="1"/>
    <col min="5" max="5" width="11.42578125" style="24" customWidth="1"/>
    <col min="6" max="6" width="17.140625" style="24" customWidth="1"/>
    <col min="7" max="7" width="21.28515625" style="24" customWidth="1"/>
    <col min="8" max="8" width="18.140625" style="24" customWidth="1"/>
    <col min="9" max="9" width="11.42578125" style="24" customWidth="1"/>
    <col min="10" max="16384" width="9.140625" style="24"/>
  </cols>
  <sheetData>
    <row r="1" spans="1:13" ht="15.95" customHeight="1" x14ac:dyDescent="0.25">
      <c r="A1" s="7">
        <v>15</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t="s">
        <v>93</v>
      </c>
      <c r="C3" s="33"/>
      <c r="D3" s="33"/>
      <c r="E3" s="33"/>
      <c r="F3" s="33"/>
      <c r="G3" s="33"/>
      <c r="H3" s="33"/>
      <c r="I3" s="36"/>
      <c r="J3" s="31"/>
      <c r="K3" s="31"/>
      <c r="L3" s="31"/>
      <c r="M3" s="31"/>
    </row>
    <row r="4" spans="1:13" ht="15.95" customHeight="1" x14ac:dyDescent="0.25">
      <c r="A4" s="9">
        <f>INDEX('Point Grid'!B:B,MATCH('15'!A1,'Point Grid'!A:A,0))</f>
        <v>3.25</v>
      </c>
      <c r="B4" s="33"/>
      <c r="C4" s="33"/>
      <c r="D4" s="33"/>
      <c r="E4" s="33"/>
      <c r="F4" s="33"/>
      <c r="G4" s="33"/>
      <c r="H4" s="33"/>
      <c r="I4" s="36"/>
      <c r="J4" s="31"/>
      <c r="K4" s="31"/>
      <c r="L4" s="31"/>
      <c r="M4" s="31"/>
    </row>
    <row r="5" spans="1:13" ht="15.95" customHeight="1" x14ac:dyDescent="0.25">
      <c r="A5" s="9"/>
      <c r="B5" s="91" t="s">
        <v>94</v>
      </c>
      <c r="C5" s="91"/>
      <c r="D5" s="91"/>
      <c r="E5" s="91"/>
      <c r="F5" s="91"/>
      <c r="G5" s="91"/>
      <c r="H5" s="91"/>
      <c r="I5" s="36"/>
      <c r="J5" s="31"/>
      <c r="K5" s="31"/>
      <c r="L5" s="31"/>
      <c r="M5" s="31"/>
    </row>
    <row r="6" spans="1:13" ht="15.95" customHeight="1" x14ac:dyDescent="0.25">
      <c r="A6" s="9"/>
      <c r="B6" s="91" t="s">
        <v>95</v>
      </c>
      <c r="C6" s="91"/>
      <c r="D6" s="91"/>
      <c r="E6" s="91"/>
      <c r="F6" s="91"/>
      <c r="G6" s="91"/>
      <c r="H6" s="91"/>
      <c r="I6" s="36"/>
      <c r="J6" s="31"/>
      <c r="K6" s="31"/>
      <c r="L6" s="31"/>
      <c r="M6" s="31"/>
    </row>
    <row r="7" spans="1:13" s="53" customFormat="1" ht="15.95" customHeight="1" x14ac:dyDescent="0.25">
      <c r="A7" s="50"/>
      <c r="B7" s="92" t="s">
        <v>96</v>
      </c>
      <c r="C7" s="92"/>
      <c r="D7" s="92"/>
      <c r="E7" s="92"/>
      <c r="F7" s="92"/>
      <c r="G7" s="92"/>
      <c r="H7" s="92"/>
      <c r="I7" s="51"/>
      <c r="J7" s="52"/>
      <c r="K7" s="52"/>
      <c r="L7" s="52"/>
      <c r="M7" s="52"/>
    </row>
    <row r="8" spans="1:13" s="53" customFormat="1" ht="15.95" customHeight="1" x14ac:dyDescent="0.25">
      <c r="A8" s="50"/>
      <c r="B8" s="92" t="s">
        <v>97</v>
      </c>
      <c r="C8" s="92"/>
      <c r="D8" s="92"/>
      <c r="E8" s="92"/>
      <c r="F8" s="92"/>
      <c r="G8" s="92"/>
      <c r="H8" s="92"/>
      <c r="I8" s="51"/>
      <c r="J8" s="52"/>
      <c r="K8" s="52"/>
      <c r="L8" s="52"/>
      <c r="M8" s="52"/>
    </row>
    <row r="9" spans="1:13" s="53" customFormat="1" ht="15.95" customHeight="1" x14ac:dyDescent="0.25">
      <c r="A9" s="50"/>
      <c r="B9" s="90" t="s">
        <v>98</v>
      </c>
      <c r="C9" s="90"/>
      <c r="D9" s="90"/>
      <c r="E9" s="90"/>
      <c r="F9" s="90"/>
      <c r="G9" s="90"/>
      <c r="H9" s="90"/>
      <c r="I9" s="51"/>
      <c r="J9" s="52"/>
      <c r="K9" s="52"/>
      <c r="L9" s="52"/>
      <c r="M9" s="52"/>
    </row>
    <row r="10" spans="1:13" ht="15.95" customHeight="1" x14ac:dyDescent="0.25">
      <c r="A10" s="29"/>
      <c r="B10" s="37"/>
      <c r="C10" s="37"/>
      <c r="D10" s="37"/>
      <c r="E10" s="37"/>
      <c r="F10" s="37"/>
      <c r="G10" s="37"/>
      <c r="H10" s="37"/>
      <c r="I10" s="38"/>
      <c r="J10" s="31"/>
      <c r="K10" s="31"/>
      <c r="L10" s="31"/>
      <c r="M10" s="31"/>
    </row>
    <row r="11" spans="1:13" ht="15.95" customHeight="1" x14ac:dyDescent="0.25">
      <c r="A11" s="26" t="s">
        <v>2</v>
      </c>
      <c r="B11" s="90" t="s">
        <v>99</v>
      </c>
      <c r="C11" s="90"/>
      <c r="D11" s="90"/>
      <c r="E11" s="90"/>
      <c r="F11" s="90"/>
      <c r="G11" s="90"/>
      <c r="H11" s="90"/>
      <c r="I11" s="38"/>
      <c r="J11" s="31"/>
      <c r="K11" s="31"/>
      <c r="L11" s="31"/>
      <c r="M11" s="31"/>
    </row>
    <row r="12" spans="1:13" ht="15.95" customHeight="1" thickBot="1" x14ac:dyDescent="0.3">
      <c r="A12" s="9">
        <f>INDEX('Point Grid'!$C$8:$I$38,MATCH($A$1,'Point Grid'!$A$8:$A$38,0),MATCH(A11,'Point Grid'!$C$7:$I$7,0))</f>
        <v>1.5</v>
      </c>
      <c r="B12" s="90"/>
      <c r="C12" s="90"/>
      <c r="D12" s="90"/>
      <c r="E12" s="90"/>
      <c r="F12" s="90"/>
      <c r="G12" s="90"/>
      <c r="H12" s="90"/>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3</v>
      </c>
      <c r="B15" s="90" t="s">
        <v>100</v>
      </c>
      <c r="C15" s="90"/>
      <c r="D15" s="90"/>
      <c r="E15" s="90"/>
      <c r="F15" s="90"/>
      <c r="G15" s="90"/>
      <c r="H15" s="90"/>
      <c r="I15" s="38"/>
      <c r="J15" s="31"/>
      <c r="K15" s="31"/>
      <c r="L15" s="31"/>
      <c r="M15" s="31"/>
    </row>
    <row r="16" spans="1:13" ht="15.95" customHeight="1" thickBot="1" x14ac:dyDescent="0.3">
      <c r="A16" s="9">
        <f>INDEX('Point Grid'!$C$8:$I$38,MATCH($A$1,'Point Grid'!$A$8:$A$38,0),MATCH(A15,'Point Grid'!$C$7:$I$7,0))</f>
        <v>0.75</v>
      </c>
      <c r="B16" s="90"/>
      <c r="C16" s="90"/>
      <c r="D16" s="90"/>
      <c r="E16" s="90"/>
      <c r="F16" s="90"/>
      <c r="G16" s="90"/>
      <c r="H16" s="90"/>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4</v>
      </c>
      <c r="B19" s="90" t="s">
        <v>101</v>
      </c>
      <c r="C19" s="90"/>
      <c r="D19" s="90"/>
      <c r="E19" s="90"/>
      <c r="F19" s="90"/>
      <c r="G19" s="90"/>
      <c r="H19" s="90"/>
      <c r="I19" s="38"/>
      <c r="J19" s="31"/>
      <c r="K19" s="31"/>
      <c r="L19" s="31"/>
      <c r="M19" s="31"/>
    </row>
    <row r="20" spans="1:13" ht="15.95" customHeight="1" thickBot="1" x14ac:dyDescent="0.3">
      <c r="A20" s="9">
        <f>INDEX('Point Grid'!$C$8:$I$38,MATCH($A$1,'Point Grid'!$A$8:$A$38,0),MATCH(A19,'Point Grid'!$C$7:$I$7,0))</f>
        <v>0.5</v>
      </c>
      <c r="B20" s="90"/>
      <c r="C20" s="90"/>
      <c r="D20" s="90"/>
      <c r="E20" s="90"/>
      <c r="F20" s="90"/>
      <c r="G20" s="90"/>
      <c r="H20" s="90"/>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5</v>
      </c>
      <c r="B23" s="90" t="s">
        <v>102</v>
      </c>
      <c r="C23" s="90"/>
      <c r="D23" s="90"/>
      <c r="E23" s="90"/>
      <c r="F23" s="90"/>
      <c r="G23" s="90"/>
      <c r="H23" s="90"/>
      <c r="I23" s="38"/>
      <c r="J23" s="31"/>
      <c r="K23" s="31"/>
      <c r="L23" s="31"/>
      <c r="M23" s="31"/>
    </row>
    <row r="24" spans="1:13" ht="15.95" customHeight="1" thickBot="1" x14ac:dyDescent="0.3">
      <c r="A24" s="9">
        <f>INDEX('Point Grid'!$C$8:$I$38,MATCH($A$1,'Point Grid'!$A$8:$A$38,0),MATCH(A23,'Point Grid'!$C$7:$I$7,0))</f>
        <v>0.5</v>
      </c>
      <c r="B24" s="90"/>
      <c r="C24" s="90"/>
      <c r="D24" s="90"/>
      <c r="E24" s="90"/>
      <c r="F24" s="90"/>
      <c r="G24" s="90"/>
      <c r="H24" s="90"/>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thickBot="1" x14ac:dyDescent="0.3">
      <c r="A26" s="30"/>
      <c r="B26" s="39"/>
      <c r="C26" s="39"/>
      <c r="D26" s="39"/>
      <c r="E26" s="39"/>
      <c r="F26" s="39"/>
      <c r="G26" s="39"/>
      <c r="H26" s="39"/>
      <c r="I26" s="40"/>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sheetData>
  <mergeCells count="10">
    <mergeCell ref="B23:H24"/>
    <mergeCell ref="H1:I1"/>
    <mergeCell ref="B11:H12"/>
    <mergeCell ref="B15:H16"/>
    <mergeCell ref="B19:H20"/>
    <mergeCell ref="B5:H5"/>
    <mergeCell ref="B6:H6"/>
    <mergeCell ref="B7:H7"/>
    <mergeCell ref="B8:H8"/>
    <mergeCell ref="B9:H9"/>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50"/>
  <sheetViews>
    <sheetView zoomScaleNormal="100" workbookViewId="0"/>
  </sheetViews>
  <sheetFormatPr defaultColWidth="9.140625" defaultRowHeight="15" x14ac:dyDescent="0.25"/>
  <cols>
    <col min="1" max="1" width="9.140625" style="24"/>
    <col min="2" max="2" width="35.28515625" style="24" customWidth="1"/>
    <col min="3" max="4" width="11.7109375" style="24" customWidth="1"/>
    <col min="5" max="9" width="11.42578125" style="24" customWidth="1"/>
    <col min="10" max="16384" width="9.140625" style="24"/>
  </cols>
  <sheetData>
    <row r="1" spans="1:13" ht="15.95" customHeight="1" x14ac:dyDescent="0.25">
      <c r="A1" s="7">
        <v>16</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103</v>
      </c>
      <c r="C3" s="90"/>
      <c r="D3" s="90"/>
      <c r="E3" s="90"/>
      <c r="F3" s="90"/>
      <c r="G3" s="90"/>
      <c r="H3" s="90"/>
      <c r="I3" s="36"/>
      <c r="J3" s="31"/>
      <c r="K3" s="31"/>
      <c r="L3" s="31"/>
      <c r="M3" s="31"/>
    </row>
    <row r="4" spans="1:13" ht="15.95" customHeight="1" x14ac:dyDescent="0.25">
      <c r="A4" s="9">
        <f>INDEX('Point Grid'!B:B,MATCH('16'!A1,'Point Grid'!A:A,0))</f>
        <v>3.5</v>
      </c>
      <c r="B4" s="90"/>
      <c r="C4" s="90"/>
      <c r="D4" s="90"/>
      <c r="E4" s="90"/>
      <c r="F4" s="90"/>
      <c r="G4" s="90"/>
      <c r="H4" s="90"/>
      <c r="I4" s="36"/>
      <c r="J4" s="31"/>
      <c r="K4" s="31"/>
      <c r="L4" s="31"/>
      <c r="M4" s="31"/>
    </row>
    <row r="5" spans="1:13" ht="15.95" customHeight="1" x14ac:dyDescent="0.25">
      <c r="A5" s="9"/>
      <c r="B5" s="90"/>
      <c r="C5" s="90"/>
      <c r="D5" s="90"/>
      <c r="E5" s="90"/>
      <c r="F5" s="90"/>
      <c r="G5" s="90"/>
      <c r="H5" s="90"/>
      <c r="I5" s="36"/>
      <c r="J5" s="31"/>
      <c r="K5" s="31"/>
      <c r="L5" s="31"/>
      <c r="M5" s="31"/>
    </row>
    <row r="6" spans="1:13" ht="15.95" customHeight="1" x14ac:dyDescent="0.25">
      <c r="A6" s="9"/>
      <c r="B6" s="33" t="s">
        <v>104</v>
      </c>
      <c r="C6" s="33"/>
      <c r="D6" s="33"/>
      <c r="E6" s="33"/>
      <c r="F6" s="33"/>
      <c r="G6" s="33"/>
      <c r="H6" s="33"/>
      <c r="I6" s="36"/>
      <c r="J6" s="31"/>
      <c r="K6" s="31"/>
      <c r="L6" s="31"/>
      <c r="M6" s="31"/>
    </row>
    <row r="7" spans="1:13" ht="15.95" customHeight="1" x14ac:dyDescent="0.25">
      <c r="A7" s="9"/>
      <c r="B7" s="33"/>
      <c r="C7" s="33"/>
      <c r="D7" s="33"/>
      <c r="E7" s="33"/>
      <c r="F7" s="33"/>
      <c r="G7" s="33"/>
      <c r="H7" s="33"/>
      <c r="I7" s="36"/>
      <c r="J7" s="31"/>
      <c r="K7" s="31"/>
      <c r="L7" s="31"/>
      <c r="M7" s="31"/>
    </row>
    <row r="8" spans="1:13" ht="32.1" customHeight="1" x14ac:dyDescent="0.25">
      <c r="A8" s="9"/>
      <c r="B8" s="33"/>
      <c r="C8" s="55" t="s">
        <v>105</v>
      </c>
      <c r="D8" s="33"/>
      <c r="E8" s="33"/>
      <c r="F8" s="33"/>
      <c r="G8" s="33"/>
      <c r="H8" s="33"/>
      <c r="I8" s="36"/>
      <c r="J8" s="31"/>
      <c r="K8" s="31"/>
      <c r="L8" s="31"/>
      <c r="M8" s="31"/>
    </row>
    <row r="9" spans="1:13" ht="15.95" customHeight="1" x14ac:dyDescent="0.25">
      <c r="A9" s="9"/>
      <c r="B9" s="57" t="s">
        <v>106</v>
      </c>
      <c r="C9" s="56">
        <v>97000</v>
      </c>
      <c r="D9" s="33"/>
      <c r="E9" s="33"/>
      <c r="F9" s="33"/>
      <c r="G9" s="33"/>
      <c r="H9" s="33"/>
      <c r="I9" s="36"/>
      <c r="J9" s="31"/>
      <c r="K9" s="31"/>
      <c r="L9" s="31"/>
      <c r="M9" s="31"/>
    </row>
    <row r="10" spans="1:13" ht="15.95" customHeight="1" x14ac:dyDescent="0.25">
      <c r="A10" s="9"/>
      <c r="B10" s="57" t="s">
        <v>107</v>
      </c>
      <c r="C10" s="56">
        <v>84000</v>
      </c>
      <c r="D10" s="33"/>
      <c r="E10" s="33"/>
      <c r="F10" s="33"/>
      <c r="G10" s="33"/>
      <c r="H10" s="33"/>
      <c r="I10" s="36"/>
      <c r="J10" s="31"/>
      <c r="K10" s="31"/>
      <c r="L10" s="31"/>
      <c r="M10" s="31"/>
    </row>
    <row r="11" spans="1:13" ht="15.95" customHeight="1" x14ac:dyDescent="0.25">
      <c r="A11" s="9"/>
      <c r="B11" s="57" t="s">
        <v>108</v>
      </c>
      <c r="C11" s="56">
        <v>20500</v>
      </c>
      <c r="D11" s="33"/>
      <c r="E11" s="33"/>
      <c r="F11" s="33"/>
      <c r="G11" s="33"/>
      <c r="H11" s="33"/>
      <c r="I11" s="36"/>
      <c r="J11" s="31"/>
      <c r="K11" s="31"/>
      <c r="L11" s="31"/>
      <c r="M11" s="31"/>
    </row>
    <row r="12" spans="1:13" ht="15.95" customHeight="1" x14ac:dyDescent="0.25">
      <c r="A12" s="9"/>
      <c r="B12" s="57" t="s">
        <v>109</v>
      </c>
      <c r="C12" s="56">
        <v>2500</v>
      </c>
      <c r="D12" s="33"/>
      <c r="E12" s="33"/>
      <c r="F12" s="33"/>
      <c r="G12" s="33"/>
      <c r="H12" s="33"/>
      <c r="I12" s="36"/>
      <c r="J12" s="31"/>
      <c r="K12" s="31"/>
      <c r="L12" s="31"/>
      <c r="M12" s="31"/>
    </row>
    <row r="13" spans="1:13" ht="15.95" customHeight="1" x14ac:dyDescent="0.25">
      <c r="A13" s="9"/>
      <c r="B13" s="57" t="s">
        <v>110</v>
      </c>
      <c r="C13" s="56">
        <v>4000</v>
      </c>
      <c r="D13" s="33"/>
      <c r="E13" s="33"/>
      <c r="F13" s="33"/>
      <c r="G13" s="33"/>
      <c r="H13" s="33"/>
      <c r="I13" s="36"/>
      <c r="J13" s="31"/>
      <c r="K13" s="31"/>
      <c r="L13" s="31"/>
      <c r="M13" s="31"/>
    </row>
    <row r="14" spans="1:13" ht="15.95" customHeight="1" x14ac:dyDescent="0.25">
      <c r="A14" s="9"/>
      <c r="B14" s="57" t="s">
        <v>111</v>
      </c>
      <c r="C14" s="56">
        <v>100</v>
      </c>
      <c r="D14" s="33"/>
      <c r="E14" s="33"/>
      <c r="F14" s="33"/>
      <c r="G14" s="33"/>
      <c r="H14" s="33"/>
      <c r="I14" s="36"/>
      <c r="J14" s="31"/>
      <c r="K14" s="31"/>
      <c r="L14" s="31"/>
      <c r="M14" s="31"/>
    </row>
    <row r="15" spans="1:13" ht="15.95" customHeight="1" x14ac:dyDescent="0.25">
      <c r="A15" s="9"/>
      <c r="B15" s="57" t="s">
        <v>112</v>
      </c>
      <c r="C15" s="56">
        <v>200</v>
      </c>
      <c r="D15" s="33"/>
      <c r="E15" s="33"/>
      <c r="F15" s="33"/>
      <c r="G15" s="33"/>
      <c r="H15" s="33"/>
      <c r="I15" s="36"/>
      <c r="J15" s="31"/>
      <c r="K15" s="31"/>
      <c r="L15" s="31"/>
      <c r="M15" s="31"/>
    </row>
    <row r="16" spans="1:13" ht="15.95" customHeight="1" x14ac:dyDescent="0.25">
      <c r="A16" s="9"/>
      <c r="B16" s="57" t="s">
        <v>113</v>
      </c>
      <c r="C16" s="56">
        <v>-2750</v>
      </c>
      <c r="D16" s="33"/>
      <c r="E16" s="33"/>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28"/>
      <c r="B18" s="33"/>
      <c r="C18" s="93" t="s">
        <v>114</v>
      </c>
      <c r="D18" s="93"/>
      <c r="E18" s="33"/>
      <c r="F18" s="33"/>
      <c r="G18" s="33"/>
      <c r="H18" s="33"/>
      <c r="I18" s="36"/>
      <c r="J18" s="31"/>
      <c r="K18" s="31"/>
      <c r="L18" s="31"/>
      <c r="M18" s="31"/>
    </row>
    <row r="19" spans="1:13" ht="15.95" customHeight="1" x14ac:dyDescent="0.25">
      <c r="A19" s="26"/>
      <c r="B19" s="33"/>
      <c r="C19" s="58">
        <v>2010</v>
      </c>
      <c r="D19" s="58">
        <v>2011</v>
      </c>
      <c r="E19" s="33"/>
      <c r="F19" s="33"/>
      <c r="G19" s="33"/>
      <c r="H19" s="33"/>
      <c r="I19" s="36"/>
      <c r="J19" s="31"/>
      <c r="K19" s="31"/>
      <c r="L19" s="31"/>
      <c r="M19" s="31"/>
    </row>
    <row r="20" spans="1:13" ht="15.95" customHeight="1" x14ac:dyDescent="0.25">
      <c r="A20" s="26"/>
      <c r="B20" s="57" t="s">
        <v>115</v>
      </c>
      <c r="C20" s="56">
        <v>8000</v>
      </c>
      <c r="D20" s="56">
        <v>9000</v>
      </c>
      <c r="E20" s="33"/>
      <c r="F20" s="33"/>
      <c r="G20" s="33"/>
      <c r="H20" s="33"/>
      <c r="I20" s="36"/>
      <c r="J20" s="31"/>
      <c r="K20" s="31"/>
      <c r="L20" s="31"/>
      <c r="M20" s="31"/>
    </row>
    <row r="21" spans="1:13" ht="15.95" customHeight="1" x14ac:dyDescent="0.25">
      <c r="A21" s="26"/>
      <c r="B21" s="57" t="s">
        <v>116</v>
      </c>
      <c r="C21" s="56">
        <v>13000</v>
      </c>
      <c r="D21" s="56">
        <v>11500</v>
      </c>
      <c r="E21" s="33"/>
      <c r="F21" s="33"/>
      <c r="G21" s="33"/>
      <c r="H21" s="33"/>
      <c r="I21" s="36"/>
      <c r="J21" s="31"/>
      <c r="K21" s="31"/>
      <c r="L21" s="31"/>
      <c r="M21" s="31"/>
    </row>
    <row r="22" spans="1:13" ht="15.95" customHeight="1" x14ac:dyDescent="0.25">
      <c r="A22" s="26"/>
      <c r="B22" s="57" t="s">
        <v>117</v>
      </c>
      <c r="C22" s="56">
        <v>9100</v>
      </c>
      <c r="D22" s="56">
        <v>9700</v>
      </c>
      <c r="E22" s="33"/>
      <c r="F22" s="33"/>
      <c r="G22" s="33"/>
      <c r="H22" s="33"/>
      <c r="I22" s="36"/>
      <c r="J22" s="31"/>
      <c r="K22" s="31"/>
      <c r="L22" s="31"/>
      <c r="M22" s="31"/>
    </row>
    <row r="23" spans="1:13" ht="15.95" customHeight="1" x14ac:dyDescent="0.25">
      <c r="A23" s="26"/>
      <c r="B23" s="57" t="s">
        <v>118</v>
      </c>
      <c r="C23" s="56">
        <v>125</v>
      </c>
      <c r="D23" s="56">
        <v>190</v>
      </c>
      <c r="E23" s="33"/>
      <c r="F23" s="33"/>
      <c r="G23" s="33"/>
      <c r="H23" s="33"/>
      <c r="I23" s="36"/>
      <c r="J23" s="31"/>
      <c r="K23" s="31"/>
      <c r="L23" s="31"/>
      <c r="M23" s="31"/>
    </row>
    <row r="24" spans="1:13" ht="15.95" customHeight="1" x14ac:dyDescent="0.25">
      <c r="A24" s="26"/>
      <c r="B24" s="57" t="s">
        <v>119</v>
      </c>
      <c r="C24" s="56">
        <v>50000</v>
      </c>
      <c r="D24" s="54"/>
      <c r="E24" s="33"/>
      <c r="F24" s="33"/>
      <c r="G24" s="33"/>
      <c r="H24" s="33"/>
      <c r="I24" s="36"/>
      <c r="J24" s="31"/>
      <c r="K24" s="31"/>
      <c r="L24" s="31"/>
      <c r="M24" s="31"/>
    </row>
    <row r="25" spans="1:13" ht="15.95" customHeight="1" x14ac:dyDescent="0.25">
      <c r="A25" s="26"/>
      <c r="B25" s="33"/>
      <c r="C25" s="33"/>
      <c r="D25" s="33"/>
      <c r="E25" s="33"/>
      <c r="F25" s="33"/>
      <c r="G25" s="33"/>
      <c r="H25" s="33"/>
      <c r="I25" s="36"/>
      <c r="J25" s="31"/>
      <c r="K25" s="31"/>
      <c r="L25" s="31"/>
      <c r="M25" s="31"/>
    </row>
    <row r="26" spans="1:13" ht="32.1" customHeight="1" x14ac:dyDescent="0.25">
      <c r="A26" s="26"/>
      <c r="B26" s="43" t="s">
        <v>120</v>
      </c>
      <c r="C26" s="58" t="s">
        <v>123</v>
      </c>
      <c r="D26" s="58" t="s">
        <v>124</v>
      </c>
      <c r="E26" s="58" t="s">
        <v>125</v>
      </c>
      <c r="F26" s="33"/>
      <c r="G26" s="33"/>
      <c r="H26" s="33"/>
      <c r="I26" s="36"/>
      <c r="J26" s="31"/>
      <c r="K26" s="31"/>
      <c r="L26" s="31"/>
      <c r="M26" s="31"/>
    </row>
    <row r="27" spans="1:13" ht="15.95" customHeight="1" x14ac:dyDescent="0.25">
      <c r="A27" s="26"/>
      <c r="B27" s="57" t="s">
        <v>121</v>
      </c>
      <c r="C27" s="56">
        <v>24000</v>
      </c>
      <c r="D27" s="56">
        <v>27209</v>
      </c>
      <c r="E27" s="56">
        <v>24100</v>
      </c>
      <c r="F27" s="33"/>
      <c r="G27" s="33"/>
      <c r="H27" s="33"/>
      <c r="I27" s="36"/>
      <c r="J27" s="31"/>
      <c r="K27" s="31"/>
      <c r="L27" s="31"/>
      <c r="M27" s="31"/>
    </row>
    <row r="28" spans="1:13" ht="15.95" customHeight="1" x14ac:dyDescent="0.25">
      <c r="A28" s="26"/>
      <c r="B28" s="57" t="s">
        <v>122</v>
      </c>
      <c r="C28" s="56">
        <v>21000</v>
      </c>
      <c r="D28" s="56">
        <v>20690</v>
      </c>
      <c r="E28" s="56">
        <v>19150</v>
      </c>
      <c r="F28" s="33"/>
      <c r="G28" s="33"/>
      <c r="H28" s="33"/>
      <c r="I28" s="36"/>
      <c r="J28" s="31"/>
      <c r="K28" s="31"/>
      <c r="L28" s="31"/>
      <c r="M28" s="31"/>
    </row>
    <row r="29" spans="1:13" ht="15.95" customHeight="1" x14ac:dyDescent="0.25">
      <c r="A29" s="29"/>
      <c r="B29" s="37"/>
      <c r="C29" s="37"/>
      <c r="D29" s="37"/>
      <c r="E29" s="37"/>
      <c r="F29" s="37"/>
      <c r="G29" s="37"/>
      <c r="H29" s="37"/>
      <c r="I29" s="38"/>
      <c r="J29" s="31"/>
      <c r="K29" s="31"/>
      <c r="L29" s="31"/>
      <c r="M29" s="31"/>
    </row>
    <row r="30" spans="1:13" ht="15.95" customHeight="1" x14ac:dyDescent="0.25">
      <c r="A30" s="26" t="s">
        <v>2</v>
      </c>
      <c r="B30" s="90" t="s">
        <v>126</v>
      </c>
      <c r="C30" s="90"/>
      <c r="D30" s="90"/>
      <c r="E30" s="90"/>
      <c r="F30" s="90"/>
      <c r="G30" s="90"/>
      <c r="H30" s="90"/>
      <c r="I30" s="38"/>
      <c r="J30" s="31"/>
      <c r="K30" s="31"/>
      <c r="L30" s="31"/>
      <c r="M30" s="31"/>
    </row>
    <row r="31" spans="1:13" ht="15.95" customHeight="1" thickBot="1" x14ac:dyDescent="0.3">
      <c r="A31" s="9">
        <f>INDEX('Point Grid'!$C$8:$I$38,MATCH($A$1,'Point Grid'!$A$8:$A$38,0),MATCH(A30,'Point Grid'!$C$7:$I$7,0))</f>
        <v>1.75</v>
      </c>
      <c r="B31" s="90"/>
      <c r="C31" s="90"/>
      <c r="D31" s="90"/>
      <c r="E31" s="90"/>
      <c r="F31" s="90"/>
      <c r="G31" s="90"/>
      <c r="H31" s="90"/>
      <c r="I31" s="38"/>
      <c r="J31" s="31"/>
      <c r="K31" s="31"/>
      <c r="L31" s="31"/>
      <c r="M31" s="31"/>
    </row>
    <row r="32" spans="1:13" ht="15.95" customHeight="1" thickBot="1" x14ac:dyDescent="0.3">
      <c r="A32" s="5"/>
      <c r="B32" s="37"/>
      <c r="C32" s="37"/>
      <c r="D32" s="37"/>
      <c r="E32" s="37"/>
      <c r="F32" s="37"/>
      <c r="G32" s="37"/>
      <c r="H32" s="37"/>
      <c r="I32" s="38"/>
      <c r="J32" s="31"/>
      <c r="K32" s="31"/>
      <c r="L32" s="31"/>
      <c r="M32" s="31"/>
    </row>
    <row r="33" spans="1:13" ht="15.95" customHeight="1" x14ac:dyDescent="0.25">
      <c r="A33" s="29"/>
      <c r="B33" s="37"/>
      <c r="C33" s="37"/>
      <c r="D33" s="37"/>
      <c r="E33" s="37"/>
      <c r="F33" s="37"/>
      <c r="G33" s="37"/>
      <c r="H33" s="37"/>
      <c r="I33" s="38"/>
      <c r="J33" s="31"/>
      <c r="K33" s="31"/>
      <c r="L33" s="31"/>
      <c r="M33" s="31"/>
    </row>
    <row r="34" spans="1:13" ht="15.95" customHeight="1" x14ac:dyDescent="0.25">
      <c r="A34" s="26" t="s">
        <v>3</v>
      </c>
      <c r="B34" s="90" t="s">
        <v>127</v>
      </c>
      <c r="C34" s="90"/>
      <c r="D34" s="90"/>
      <c r="E34" s="90"/>
      <c r="F34" s="90"/>
      <c r="G34" s="90"/>
      <c r="H34" s="90"/>
      <c r="I34" s="38"/>
      <c r="J34" s="31"/>
      <c r="K34" s="31"/>
      <c r="L34" s="31"/>
      <c r="M34" s="31"/>
    </row>
    <row r="35" spans="1:13" ht="15.95" customHeight="1" thickBot="1" x14ac:dyDescent="0.3">
      <c r="A35" s="9">
        <f>INDEX('Point Grid'!$C$8:$I$38,MATCH($A$1,'Point Grid'!$A$8:$A$38,0),MATCH(A34,'Point Grid'!$C$7:$I$7,0))</f>
        <v>1.75</v>
      </c>
      <c r="B35" s="90"/>
      <c r="C35" s="90"/>
      <c r="D35" s="90"/>
      <c r="E35" s="90"/>
      <c r="F35" s="90"/>
      <c r="G35" s="90"/>
      <c r="H35" s="90"/>
      <c r="I35" s="38"/>
      <c r="J35" s="31"/>
      <c r="K35" s="31"/>
      <c r="L35" s="31"/>
      <c r="M35" s="31"/>
    </row>
    <row r="36" spans="1:13" ht="15.95" customHeight="1" thickBot="1" x14ac:dyDescent="0.3">
      <c r="A36" s="5"/>
      <c r="B36" s="37"/>
      <c r="C36" s="37"/>
      <c r="D36" s="37"/>
      <c r="E36" s="37"/>
      <c r="F36" s="37"/>
      <c r="G36" s="37"/>
      <c r="H36" s="37"/>
      <c r="I36" s="38"/>
      <c r="J36" s="31"/>
      <c r="K36" s="31"/>
      <c r="L36" s="31"/>
      <c r="M36" s="31"/>
    </row>
    <row r="37" spans="1:13" ht="15.95" customHeight="1" thickBot="1" x14ac:dyDescent="0.3">
      <c r="A37" s="30"/>
      <c r="B37" s="39"/>
      <c r="C37" s="39"/>
      <c r="D37" s="39"/>
      <c r="E37" s="39"/>
      <c r="F37" s="39"/>
      <c r="G37" s="39"/>
      <c r="H37" s="39"/>
      <c r="I37" s="40"/>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sheetData>
  <mergeCells count="5">
    <mergeCell ref="H1:I1"/>
    <mergeCell ref="B30:H31"/>
    <mergeCell ref="B34:H35"/>
    <mergeCell ref="B3:H5"/>
    <mergeCell ref="C18:D18"/>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2">
    <dataValidation type="decimal" allowBlank="1" showInputMessage="1" showErrorMessage="1" sqref="A19:A28">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56"/>
  <sheetViews>
    <sheetView zoomScaleNormal="100" workbookViewId="0"/>
  </sheetViews>
  <sheetFormatPr defaultColWidth="9.140625" defaultRowHeight="15" x14ac:dyDescent="0.25"/>
  <cols>
    <col min="1" max="1" width="9.140625" style="24"/>
    <col min="2" max="2" width="42.85546875" style="24" customWidth="1"/>
    <col min="3" max="6" width="11" style="24" customWidth="1"/>
    <col min="7" max="7" width="11.42578125" style="24" customWidth="1"/>
    <col min="8" max="8" width="16.28515625" style="24" customWidth="1"/>
    <col min="9" max="9" width="11.42578125" style="24" customWidth="1"/>
    <col min="10" max="16384" width="9.140625" style="24"/>
  </cols>
  <sheetData>
    <row r="1" spans="1:13" ht="15.95" customHeight="1" x14ac:dyDescent="0.25">
      <c r="A1" s="7">
        <v>17</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128</v>
      </c>
      <c r="C3" s="90"/>
      <c r="D3" s="90"/>
      <c r="E3" s="90"/>
      <c r="F3" s="90"/>
      <c r="G3" s="90"/>
      <c r="H3" s="90"/>
      <c r="I3" s="36"/>
      <c r="J3" s="31"/>
      <c r="K3" s="31"/>
      <c r="L3" s="31"/>
      <c r="M3" s="31"/>
    </row>
    <row r="4" spans="1:13" ht="15.95" customHeight="1" x14ac:dyDescent="0.25">
      <c r="A4" s="9">
        <f>INDEX('Point Grid'!B:B,MATCH('17'!A1,'Point Grid'!A:A,0))</f>
        <v>2.75</v>
      </c>
      <c r="B4" s="90"/>
      <c r="C4" s="90"/>
      <c r="D4" s="90"/>
      <c r="E4" s="90"/>
      <c r="F4" s="90"/>
      <c r="G4" s="90"/>
      <c r="H4" s="90"/>
      <c r="I4" s="36"/>
      <c r="J4" s="31"/>
      <c r="K4" s="31"/>
      <c r="L4" s="31"/>
      <c r="M4" s="31"/>
    </row>
    <row r="5" spans="1:13" ht="15.95" customHeight="1" x14ac:dyDescent="0.25">
      <c r="A5" s="9"/>
      <c r="B5" s="90"/>
      <c r="C5" s="90"/>
      <c r="D5" s="90"/>
      <c r="E5" s="90"/>
      <c r="F5" s="90"/>
      <c r="G5" s="90"/>
      <c r="H5" s="90"/>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33"/>
      <c r="C7" s="59">
        <v>2010</v>
      </c>
      <c r="D7" s="59">
        <v>2011</v>
      </c>
      <c r="E7" s="33"/>
      <c r="F7" s="33"/>
      <c r="G7" s="33"/>
      <c r="H7" s="33"/>
      <c r="I7" s="36"/>
      <c r="J7" s="31"/>
      <c r="K7" s="31"/>
      <c r="L7" s="31"/>
      <c r="M7" s="31"/>
    </row>
    <row r="8" spans="1:13" ht="15.95" customHeight="1" x14ac:dyDescent="0.25">
      <c r="A8" s="9"/>
      <c r="B8" s="57" t="s">
        <v>129</v>
      </c>
      <c r="C8" s="60">
        <v>1625</v>
      </c>
      <c r="D8" s="60">
        <v>475</v>
      </c>
      <c r="E8" s="33"/>
      <c r="F8" s="33"/>
      <c r="G8" s="33"/>
      <c r="H8" s="33"/>
      <c r="I8" s="36"/>
      <c r="J8" s="31"/>
      <c r="K8" s="31"/>
      <c r="L8" s="31"/>
      <c r="M8" s="31"/>
    </row>
    <row r="9" spans="1:13" ht="15.95" customHeight="1" x14ac:dyDescent="0.25">
      <c r="A9" s="9"/>
      <c r="B9" s="57" t="s">
        <v>130</v>
      </c>
      <c r="C9" s="60"/>
      <c r="D9" s="60">
        <v>19200</v>
      </c>
      <c r="E9" s="33"/>
      <c r="F9" s="33"/>
      <c r="G9" s="33"/>
      <c r="H9" s="33"/>
      <c r="I9" s="36"/>
      <c r="J9" s="31"/>
      <c r="K9" s="31"/>
      <c r="L9" s="31"/>
      <c r="M9" s="31"/>
    </row>
    <row r="10" spans="1:13" ht="15.95" customHeight="1" x14ac:dyDescent="0.25">
      <c r="A10" s="9"/>
      <c r="B10" s="57" t="s">
        <v>131</v>
      </c>
      <c r="C10" s="60">
        <v>12000</v>
      </c>
      <c r="D10" s="60">
        <v>15000</v>
      </c>
      <c r="E10" s="33"/>
      <c r="F10" s="33"/>
      <c r="G10" s="33"/>
      <c r="H10" s="33"/>
      <c r="I10" s="36"/>
      <c r="J10" s="31"/>
      <c r="K10" s="31"/>
      <c r="L10" s="31"/>
      <c r="M10" s="31"/>
    </row>
    <row r="11" spans="1:13" ht="15.95" customHeight="1" x14ac:dyDescent="0.25">
      <c r="A11" s="9"/>
      <c r="B11" s="57" t="s">
        <v>119</v>
      </c>
      <c r="C11" s="60">
        <v>94000</v>
      </c>
      <c r="D11" s="60">
        <v>88800</v>
      </c>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33"/>
      <c r="C13" s="93" t="s">
        <v>132</v>
      </c>
      <c r="D13" s="93"/>
      <c r="E13" s="93" t="s">
        <v>133</v>
      </c>
      <c r="F13" s="93"/>
      <c r="G13" s="33"/>
      <c r="H13" s="33"/>
      <c r="I13" s="36"/>
      <c r="J13" s="31"/>
      <c r="K13" s="31"/>
      <c r="L13" s="31"/>
      <c r="M13" s="31"/>
    </row>
    <row r="14" spans="1:13" ht="15.95" customHeight="1" x14ac:dyDescent="0.25">
      <c r="A14" s="9"/>
      <c r="B14" s="33"/>
      <c r="C14" s="59">
        <v>2010</v>
      </c>
      <c r="D14" s="59">
        <v>2011</v>
      </c>
      <c r="E14" s="59">
        <v>2010</v>
      </c>
      <c r="F14" s="59">
        <v>2011</v>
      </c>
      <c r="G14" s="33"/>
      <c r="H14" s="33"/>
      <c r="I14" s="36"/>
      <c r="J14" s="31"/>
      <c r="K14" s="31"/>
      <c r="L14" s="31"/>
      <c r="M14" s="31"/>
    </row>
    <row r="15" spans="1:13" ht="15.95" customHeight="1" x14ac:dyDescent="0.25">
      <c r="A15" s="9"/>
      <c r="B15" s="57" t="s">
        <v>134</v>
      </c>
      <c r="C15" s="60">
        <v>24980</v>
      </c>
      <c r="D15" s="60">
        <v>33650</v>
      </c>
      <c r="E15" s="60">
        <v>52880</v>
      </c>
      <c r="F15" s="60">
        <v>61400</v>
      </c>
      <c r="G15" s="33"/>
      <c r="H15" s="33"/>
      <c r="I15" s="36"/>
      <c r="J15" s="31"/>
      <c r="K15" s="31"/>
      <c r="L15" s="31"/>
      <c r="M15" s="31"/>
    </row>
    <row r="16" spans="1:13" ht="15.95" customHeight="1" x14ac:dyDescent="0.25">
      <c r="A16" s="9"/>
      <c r="B16" s="57" t="s">
        <v>135</v>
      </c>
      <c r="C16" s="60">
        <v>3360</v>
      </c>
      <c r="D16" s="60">
        <v>4500</v>
      </c>
      <c r="E16" s="60">
        <v>6760</v>
      </c>
      <c r="F16" s="60">
        <v>8600</v>
      </c>
      <c r="G16" s="33"/>
      <c r="H16" s="33"/>
      <c r="I16" s="36"/>
      <c r="J16" s="31"/>
      <c r="K16" s="31"/>
      <c r="L16" s="31"/>
      <c r="M16" s="31"/>
    </row>
    <row r="17" spans="1:13" ht="15.95" customHeight="1" x14ac:dyDescent="0.25">
      <c r="A17" s="9"/>
      <c r="B17" s="57" t="s">
        <v>136</v>
      </c>
      <c r="C17" s="60">
        <v>420</v>
      </c>
      <c r="D17" s="60">
        <v>500</v>
      </c>
      <c r="E17" s="60">
        <v>670</v>
      </c>
      <c r="F17" s="60">
        <v>810</v>
      </c>
      <c r="G17" s="33"/>
      <c r="H17" s="33"/>
      <c r="I17" s="36"/>
      <c r="J17" s="31"/>
      <c r="K17" s="31"/>
      <c r="L17" s="31"/>
      <c r="M17" s="31"/>
    </row>
    <row r="18" spans="1:13" ht="15.95" customHeight="1" x14ac:dyDescent="0.25">
      <c r="A18" s="9"/>
      <c r="B18" s="57" t="s">
        <v>137</v>
      </c>
      <c r="C18" s="60">
        <v>42400</v>
      </c>
      <c r="D18" s="60">
        <v>41700</v>
      </c>
      <c r="E18" s="60">
        <v>77700</v>
      </c>
      <c r="F18" s="60">
        <v>78200</v>
      </c>
      <c r="G18" s="33"/>
      <c r="H18" s="33"/>
      <c r="I18" s="36"/>
      <c r="J18" s="31"/>
      <c r="K18" s="31"/>
      <c r="L18" s="31"/>
      <c r="M18" s="31"/>
    </row>
    <row r="19" spans="1:13" ht="15.95" customHeight="1" x14ac:dyDescent="0.25">
      <c r="A19" s="9"/>
      <c r="B19" s="57" t="s">
        <v>138</v>
      </c>
      <c r="C19" s="60">
        <v>73800</v>
      </c>
      <c r="D19" s="60">
        <v>60600</v>
      </c>
      <c r="E19" s="60">
        <v>150700</v>
      </c>
      <c r="F19" s="60">
        <v>116800</v>
      </c>
      <c r="G19" s="33"/>
      <c r="H19" s="33"/>
      <c r="I19" s="36"/>
      <c r="J19" s="31"/>
      <c r="K19" s="31"/>
      <c r="L19" s="31"/>
      <c r="M19" s="31"/>
    </row>
    <row r="20" spans="1:13" ht="15.95" customHeight="1" x14ac:dyDescent="0.25">
      <c r="A20" s="9"/>
      <c r="B20" s="57" t="s">
        <v>139</v>
      </c>
      <c r="C20" s="60">
        <v>72300</v>
      </c>
      <c r="D20" s="60">
        <v>68200</v>
      </c>
      <c r="E20" s="60">
        <v>147500</v>
      </c>
      <c r="F20" s="60">
        <v>131500</v>
      </c>
      <c r="G20" s="33"/>
      <c r="H20" s="33"/>
      <c r="I20" s="36"/>
      <c r="J20" s="31"/>
      <c r="K20" s="31"/>
      <c r="L20" s="31"/>
      <c r="M20" s="31"/>
    </row>
    <row r="21" spans="1:13" ht="15.95" customHeight="1" x14ac:dyDescent="0.25">
      <c r="A21" s="9"/>
      <c r="B21" s="57" t="s">
        <v>140</v>
      </c>
      <c r="C21" s="60">
        <v>21900</v>
      </c>
      <c r="D21" s="60">
        <v>33300</v>
      </c>
      <c r="E21" s="60">
        <v>44600</v>
      </c>
      <c r="F21" s="60">
        <v>64300</v>
      </c>
      <c r="G21" s="33"/>
      <c r="H21" s="33"/>
      <c r="I21" s="36"/>
      <c r="J21" s="31"/>
      <c r="K21" s="31"/>
      <c r="L21" s="31"/>
      <c r="M21" s="31"/>
    </row>
    <row r="22" spans="1:13" ht="15.95" customHeight="1" x14ac:dyDescent="0.25">
      <c r="A22" s="9"/>
      <c r="B22" s="57" t="s">
        <v>141</v>
      </c>
      <c r="C22" s="60">
        <v>41900</v>
      </c>
      <c r="D22" s="60">
        <v>36700</v>
      </c>
      <c r="E22" s="60">
        <v>85500</v>
      </c>
      <c r="F22" s="60">
        <v>70800</v>
      </c>
      <c r="G22" s="33"/>
      <c r="H22" s="33"/>
      <c r="I22" s="36"/>
      <c r="J22" s="31"/>
      <c r="K22" s="31"/>
      <c r="L22" s="31"/>
      <c r="M22" s="31"/>
    </row>
    <row r="23" spans="1:13" ht="15.95" customHeight="1" x14ac:dyDescent="0.25">
      <c r="A23" s="28"/>
      <c r="B23" s="57" t="s">
        <v>142</v>
      </c>
      <c r="C23" s="60">
        <v>8400</v>
      </c>
      <c r="D23" s="60">
        <v>19600</v>
      </c>
      <c r="E23" s="60">
        <v>17200</v>
      </c>
      <c r="F23" s="60">
        <v>37800</v>
      </c>
      <c r="G23" s="33"/>
      <c r="H23" s="33"/>
      <c r="I23" s="36"/>
      <c r="J23" s="31"/>
      <c r="K23" s="31"/>
      <c r="L23" s="31"/>
      <c r="M23" s="31"/>
    </row>
    <row r="24" spans="1:13" ht="15.95" customHeight="1" x14ac:dyDescent="0.25">
      <c r="A24" s="26"/>
      <c r="B24" s="57" t="s">
        <v>143</v>
      </c>
      <c r="C24" s="60">
        <v>0</v>
      </c>
      <c r="D24" s="60">
        <v>0</v>
      </c>
      <c r="E24" s="60">
        <v>0</v>
      </c>
      <c r="F24" s="60">
        <v>0</v>
      </c>
      <c r="G24" s="33"/>
      <c r="H24" s="33"/>
      <c r="I24" s="36"/>
      <c r="J24" s="31"/>
      <c r="K24" s="31"/>
      <c r="L24" s="31"/>
      <c r="M24" s="31"/>
    </row>
    <row r="25" spans="1:13" ht="15.95" customHeight="1" x14ac:dyDescent="0.25">
      <c r="A25" s="26"/>
      <c r="B25" s="33"/>
      <c r="C25" s="33"/>
      <c r="D25" s="33"/>
      <c r="E25" s="33"/>
      <c r="F25" s="33"/>
      <c r="G25" s="33"/>
      <c r="H25" s="33"/>
      <c r="I25" s="36"/>
      <c r="J25" s="31"/>
      <c r="K25" s="31"/>
      <c r="L25" s="31"/>
      <c r="M25" s="31"/>
    </row>
    <row r="26" spans="1:13" ht="15.95" customHeight="1" x14ac:dyDescent="0.25">
      <c r="A26" s="26"/>
      <c r="B26" s="33" t="s">
        <v>144</v>
      </c>
      <c r="C26" s="33"/>
      <c r="D26" s="33"/>
      <c r="E26" s="33"/>
      <c r="F26" s="33"/>
      <c r="G26" s="33"/>
      <c r="H26" s="33"/>
      <c r="I26" s="36"/>
      <c r="J26" s="31"/>
      <c r="K26" s="31"/>
      <c r="L26" s="31"/>
      <c r="M26" s="31"/>
    </row>
    <row r="27" spans="1:13" ht="15.95" customHeight="1" x14ac:dyDescent="0.25">
      <c r="A27" s="26"/>
      <c r="B27" s="33" t="s">
        <v>145</v>
      </c>
      <c r="C27" s="33"/>
      <c r="D27" s="33"/>
      <c r="E27" s="33"/>
      <c r="F27" s="33"/>
      <c r="G27" s="33"/>
      <c r="H27" s="33"/>
      <c r="I27" s="36"/>
      <c r="J27" s="31"/>
      <c r="K27" s="31"/>
      <c r="L27" s="31"/>
      <c r="M27" s="31"/>
    </row>
    <row r="28" spans="1:13" ht="15.95" customHeight="1" x14ac:dyDescent="0.25">
      <c r="A28" s="26"/>
      <c r="B28" s="33" t="s">
        <v>146</v>
      </c>
      <c r="C28" s="33"/>
      <c r="D28" s="33"/>
      <c r="E28" s="33"/>
      <c r="F28" s="33"/>
      <c r="G28" s="33"/>
      <c r="H28" s="33"/>
      <c r="I28" s="36"/>
      <c r="J28" s="31"/>
      <c r="K28" s="31"/>
      <c r="L28" s="31"/>
      <c r="M28" s="31"/>
    </row>
    <row r="29" spans="1:13" ht="15.95" customHeight="1" x14ac:dyDescent="0.25">
      <c r="A29" s="29"/>
      <c r="B29" s="37"/>
      <c r="C29" s="37"/>
      <c r="D29" s="37"/>
      <c r="E29" s="37"/>
      <c r="F29" s="37"/>
      <c r="G29" s="37"/>
      <c r="H29" s="37"/>
      <c r="I29" s="38"/>
      <c r="J29" s="31"/>
      <c r="K29" s="31"/>
      <c r="L29" s="31"/>
      <c r="M29" s="31"/>
    </row>
    <row r="30" spans="1:13" ht="15.95" customHeight="1" x14ac:dyDescent="0.25">
      <c r="A30" s="26" t="s">
        <v>2</v>
      </c>
      <c r="B30" s="90" t="s">
        <v>147</v>
      </c>
      <c r="C30" s="90"/>
      <c r="D30" s="90"/>
      <c r="E30" s="90"/>
      <c r="F30" s="90"/>
      <c r="G30" s="90"/>
      <c r="H30" s="90"/>
      <c r="I30" s="38"/>
      <c r="J30" s="31"/>
      <c r="K30" s="31"/>
      <c r="L30" s="31"/>
      <c r="M30" s="31"/>
    </row>
    <row r="31" spans="1:13" ht="15.95" customHeight="1" thickBot="1" x14ac:dyDescent="0.3">
      <c r="A31" s="9">
        <f>INDEX('Point Grid'!$C$8:$I$38,MATCH($A$1,'Point Grid'!$A$8:$A$38,0),MATCH(A30,'Point Grid'!$C$7:$I$7,0))</f>
        <v>1.25</v>
      </c>
      <c r="B31" s="90"/>
      <c r="C31" s="90"/>
      <c r="D31" s="90"/>
      <c r="E31" s="90"/>
      <c r="F31" s="90"/>
      <c r="G31" s="90"/>
      <c r="H31" s="90"/>
      <c r="I31" s="38"/>
      <c r="J31" s="31"/>
      <c r="K31" s="31"/>
      <c r="L31" s="31"/>
      <c r="M31" s="31"/>
    </row>
    <row r="32" spans="1:13" ht="15.95" customHeight="1" thickBot="1" x14ac:dyDescent="0.3">
      <c r="A32" s="5"/>
      <c r="B32" s="37"/>
      <c r="C32" s="37"/>
      <c r="D32" s="37"/>
      <c r="E32" s="37"/>
      <c r="F32" s="37"/>
      <c r="G32" s="37"/>
      <c r="H32" s="37"/>
      <c r="I32" s="38"/>
      <c r="J32" s="31"/>
      <c r="K32" s="31"/>
      <c r="L32" s="31"/>
      <c r="M32" s="31"/>
    </row>
    <row r="33" spans="1:13" ht="15.95" customHeight="1" x14ac:dyDescent="0.25">
      <c r="A33" s="29"/>
      <c r="B33" s="37"/>
      <c r="C33" s="37"/>
      <c r="D33" s="37"/>
      <c r="E33" s="37"/>
      <c r="F33" s="37"/>
      <c r="G33" s="37"/>
      <c r="H33" s="37"/>
      <c r="I33" s="38"/>
      <c r="J33" s="31"/>
      <c r="K33" s="31"/>
      <c r="L33" s="31"/>
      <c r="M33" s="31"/>
    </row>
    <row r="34" spans="1:13" ht="15.95" customHeight="1" x14ac:dyDescent="0.25">
      <c r="A34" s="26" t="s">
        <v>3</v>
      </c>
      <c r="B34" s="90" t="s">
        <v>148</v>
      </c>
      <c r="C34" s="90"/>
      <c r="D34" s="90"/>
      <c r="E34" s="90"/>
      <c r="F34" s="90"/>
      <c r="G34" s="90"/>
      <c r="H34" s="90"/>
      <c r="I34" s="38"/>
      <c r="J34" s="31"/>
      <c r="K34" s="31"/>
      <c r="L34" s="31"/>
      <c r="M34" s="31"/>
    </row>
    <row r="35" spans="1:13" ht="15.95" customHeight="1" thickBot="1" x14ac:dyDescent="0.3">
      <c r="A35" s="9">
        <f>INDEX('Point Grid'!$C$8:$I$38,MATCH($A$1,'Point Grid'!$A$8:$A$38,0),MATCH(A34,'Point Grid'!$C$7:$I$7,0))</f>
        <v>0.5</v>
      </c>
      <c r="B35" s="90"/>
      <c r="C35" s="90"/>
      <c r="D35" s="90"/>
      <c r="E35" s="90"/>
      <c r="F35" s="90"/>
      <c r="G35" s="90"/>
      <c r="H35" s="90"/>
      <c r="I35" s="38"/>
      <c r="J35" s="31"/>
      <c r="K35" s="31"/>
      <c r="L35" s="31"/>
      <c r="M35" s="31"/>
    </row>
    <row r="36" spans="1:13" ht="15.95" customHeight="1" thickBot="1" x14ac:dyDescent="0.3">
      <c r="A36" s="5"/>
      <c r="B36" s="37"/>
      <c r="C36" s="37"/>
      <c r="D36" s="37"/>
      <c r="E36" s="37"/>
      <c r="F36" s="37"/>
      <c r="G36" s="37"/>
      <c r="H36" s="37"/>
      <c r="I36" s="38"/>
      <c r="J36" s="31"/>
      <c r="K36" s="31"/>
      <c r="L36" s="31"/>
      <c r="M36" s="31"/>
    </row>
    <row r="37" spans="1:13" ht="15.95" customHeight="1" x14ac:dyDescent="0.25">
      <c r="A37" s="29"/>
      <c r="B37" s="37"/>
      <c r="C37" s="37"/>
      <c r="D37" s="37"/>
      <c r="E37" s="37"/>
      <c r="F37" s="37"/>
      <c r="G37" s="37"/>
      <c r="H37" s="37"/>
      <c r="I37" s="38"/>
      <c r="J37" s="31"/>
      <c r="K37" s="31"/>
      <c r="L37" s="31"/>
      <c r="M37" s="31"/>
    </row>
    <row r="38" spans="1:13" ht="15.95" customHeight="1" x14ac:dyDescent="0.25">
      <c r="A38" s="26" t="s">
        <v>4</v>
      </c>
      <c r="B38" s="90" t="s">
        <v>149</v>
      </c>
      <c r="C38" s="90"/>
      <c r="D38" s="90"/>
      <c r="E38" s="90"/>
      <c r="F38" s="90"/>
      <c r="G38" s="90"/>
      <c r="H38" s="90"/>
      <c r="I38" s="38"/>
      <c r="J38" s="31"/>
      <c r="K38" s="31"/>
      <c r="L38" s="31"/>
      <c r="M38" s="31"/>
    </row>
    <row r="39" spans="1:13" ht="15.95" customHeight="1" thickBot="1" x14ac:dyDescent="0.3">
      <c r="A39" s="9">
        <f>INDEX('Point Grid'!$C$8:$I$38,MATCH($A$1,'Point Grid'!$A$8:$A$38,0),MATCH(A38,'Point Grid'!$C$7:$I$7,0))</f>
        <v>1</v>
      </c>
      <c r="B39" s="90"/>
      <c r="C39" s="90"/>
      <c r="D39" s="90"/>
      <c r="E39" s="90"/>
      <c r="F39" s="90"/>
      <c r="G39" s="90"/>
      <c r="H39" s="90"/>
      <c r="I39" s="38"/>
      <c r="J39" s="31"/>
      <c r="K39" s="31"/>
      <c r="L39" s="31"/>
      <c r="M39" s="31"/>
    </row>
    <row r="40" spans="1:13" ht="15.95" customHeight="1" thickBot="1" x14ac:dyDescent="0.3">
      <c r="A40" s="5"/>
      <c r="B40" s="90"/>
      <c r="C40" s="90"/>
      <c r="D40" s="90"/>
      <c r="E40" s="90"/>
      <c r="F40" s="90"/>
      <c r="G40" s="90"/>
      <c r="H40" s="90"/>
      <c r="I40" s="38"/>
      <c r="J40" s="31"/>
      <c r="K40" s="31"/>
      <c r="L40" s="31"/>
      <c r="M40" s="31"/>
    </row>
    <row r="41" spans="1:13" ht="15.95" customHeight="1" x14ac:dyDescent="0.25">
      <c r="A41" s="29"/>
      <c r="B41" s="90"/>
      <c r="C41" s="90"/>
      <c r="D41" s="90"/>
      <c r="E41" s="90"/>
      <c r="F41" s="90"/>
      <c r="G41" s="90"/>
      <c r="H41" s="90"/>
      <c r="I41" s="38"/>
      <c r="J41" s="31"/>
      <c r="K41" s="31"/>
      <c r="L41" s="31"/>
      <c r="M41" s="31"/>
    </row>
    <row r="42" spans="1:13" ht="15.95" customHeight="1" x14ac:dyDescent="0.25">
      <c r="A42" s="29"/>
      <c r="B42" s="90"/>
      <c r="C42" s="90"/>
      <c r="D42" s="90"/>
      <c r="E42" s="90"/>
      <c r="F42" s="90"/>
      <c r="G42" s="90"/>
      <c r="H42" s="90"/>
      <c r="I42" s="38"/>
      <c r="J42" s="31"/>
      <c r="K42" s="31"/>
      <c r="L42" s="31"/>
      <c r="M42" s="31"/>
    </row>
    <row r="43" spans="1:13" ht="15.95" customHeight="1" thickBot="1" x14ac:dyDescent="0.3">
      <c r="A43" s="30"/>
      <c r="B43" s="39"/>
      <c r="C43" s="39"/>
      <c r="D43" s="39"/>
      <c r="E43" s="39"/>
      <c r="F43" s="39"/>
      <c r="G43" s="39"/>
      <c r="H43" s="39"/>
      <c r="I43" s="40"/>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row r="53" spans="2:13" x14ac:dyDescent="0.25">
      <c r="B53" s="31"/>
      <c r="C53" s="31"/>
      <c r="D53" s="31"/>
      <c r="E53" s="31"/>
      <c r="F53" s="31"/>
      <c r="G53" s="31"/>
      <c r="H53" s="31"/>
      <c r="I53" s="31"/>
      <c r="J53" s="31"/>
      <c r="K53" s="31"/>
      <c r="L53" s="31"/>
      <c r="M53" s="31"/>
    </row>
    <row r="54" spans="2:13" x14ac:dyDescent="0.25">
      <c r="B54" s="31"/>
      <c r="C54" s="31"/>
      <c r="D54" s="31"/>
      <c r="E54" s="31"/>
      <c r="F54" s="31"/>
      <c r="G54" s="31"/>
      <c r="H54" s="31"/>
      <c r="I54" s="31"/>
      <c r="J54" s="31"/>
      <c r="K54" s="31"/>
      <c r="L54" s="31"/>
      <c r="M54" s="31"/>
    </row>
    <row r="55" spans="2:13" x14ac:dyDescent="0.25">
      <c r="B55" s="31"/>
      <c r="C55" s="31"/>
      <c r="D55" s="31"/>
      <c r="E55" s="31"/>
      <c r="F55" s="31"/>
      <c r="G55" s="31"/>
      <c r="H55" s="31"/>
      <c r="I55" s="31"/>
      <c r="J55" s="31"/>
      <c r="K55" s="31"/>
      <c r="L55" s="31"/>
      <c r="M55" s="31"/>
    </row>
    <row r="56" spans="2:13" x14ac:dyDescent="0.25">
      <c r="B56" s="31"/>
      <c r="C56" s="31"/>
      <c r="D56" s="31"/>
      <c r="E56" s="31"/>
      <c r="F56" s="31"/>
      <c r="G56" s="31"/>
      <c r="H56" s="31"/>
      <c r="I56" s="31"/>
      <c r="J56" s="31"/>
      <c r="K56" s="31"/>
      <c r="L56" s="31"/>
      <c r="M56" s="31"/>
    </row>
  </sheetData>
  <mergeCells count="7">
    <mergeCell ref="B38:H42"/>
    <mergeCell ref="H1:I1"/>
    <mergeCell ref="B30:H31"/>
    <mergeCell ref="B34:H35"/>
    <mergeCell ref="B3:H5"/>
    <mergeCell ref="C13:D13"/>
    <mergeCell ref="E13:F13"/>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2">
    <dataValidation type="decimal" allowBlank="1" showInputMessage="1" showErrorMessage="1" sqref="A24:A28">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64"/>
  <sheetViews>
    <sheetView zoomScaleNormal="100" workbookViewId="0"/>
  </sheetViews>
  <sheetFormatPr defaultColWidth="9.140625" defaultRowHeight="15" x14ac:dyDescent="0.25"/>
  <cols>
    <col min="1" max="1" width="9.140625" style="24"/>
    <col min="2" max="2" width="34.140625" style="24" customWidth="1"/>
    <col min="3" max="3" width="13.42578125" style="24" customWidth="1"/>
    <col min="4" max="7" width="10.28515625" style="24" customWidth="1"/>
    <col min="8" max="9" width="11.42578125" style="24" customWidth="1"/>
    <col min="10" max="16384" width="9.140625" style="24"/>
  </cols>
  <sheetData>
    <row r="1" spans="1:13" ht="15.95" customHeight="1" x14ac:dyDescent="0.25">
      <c r="A1" s="7">
        <v>18</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150</v>
      </c>
      <c r="C3" s="90"/>
      <c r="D3" s="90"/>
      <c r="E3" s="90"/>
      <c r="F3" s="90"/>
      <c r="G3" s="90"/>
      <c r="H3" s="90"/>
      <c r="I3" s="36"/>
      <c r="J3" s="31"/>
      <c r="K3" s="31"/>
      <c r="L3" s="31"/>
      <c r="M3" s="31"/>
    </row>
    <row r="4" spans="1:13" ht="15.95" customHeight="1" x14ac:dyDescent="0.25">
      <c r="A4" s="9">
        <f>INDEX('Point Grid'!B:B,MATCH('18'!A1,'Point Grid'!A:A,0))</f>
        <v>5</v>
      </c>
      <c r="B4" s="90"/>
      <c r="C4" s="90"/>
      <c r="D4" s="90"/>
      <c r="E4" s="90"/>
      <c r="F4" s="90"/>
      <c r="G4" s="90"/>
      <c r="H4" s="90"/>
      <c r="I4" s="36"/>
      <c r="J4" s="31"/>
      <c r="K4" s="31"/>
      <c r="L4" s="31"/>
      <c r="M4" s="31"/>
    </row>
    <row r="5" spans="1:13" ht="15.95" customHeight="1" x14ac:dyDescent="0.25">
      <c r="A5" s="9"/>
      <c r="B5" s="33"/>
      <c r="C5" s="33"/>
      <c r="D5" s="33"/>
      <c r="E5" s="33"/>
      <c r="F5" s="33"/>
      <c r="G5" s="33"/>
      <c r="H5" s="33"/>
      <c r="I5" s="36"/>
      <c r="J5" s="31"/>
      <c r="K5" s="31"/>
      <c r="L5" s="31"/>
      <c r="M5" s="31"/>
    </row>
    <row r="6" spans="1:13" ht="32.1" customHeight="1" x14ac:dyDescent="0.25">
      <c r="A6" s="9"/>
      <c r="B6" s="57" t="s">
        <v>151</v>
      </c>
      <c r="C6" s="55" t="s">
        <v>152</v>
      </c>
      <c r="D6" s="55" t="s">
        <v>153</v>
      </c>
      <c r="E6" s="55" t="s">
        <v>154</v>
      </c>
      <c r="F6" s="55" t="s">
        <v>155</v>
      </c>
      <c r="G6" s="55" t="s">
        <v>156</v>
      </c>
      <c r="H6" s="33"/>
      <c r="I6" s="36"/>
      <c r="J6" s="31"/>
      <c r="K6" s="31"/>
      <c r="L6" s="31"/>
      <c r="M6" s="31"/>
    </row>
    <row r="7" spans="1:13" ht="15.95" customHeight="1" x14ac:dyDescent="0.25">
      <c r="A7" s="9"/>
      <c r="B7" s="57" t="s">
        <v>157</v>
      </c>
      <c r="C7" s="58">
        <v>1</v>
      </c>
      <c r="D7" s="62">
        <v>21564</v>
      </c>
      <c r="E7" s="62">
        <v>20931</v>
      </c>
      <c r="F7" s="62">
        <v>19000</v>
      </c>
      <c r="G7" s="62">
        <v>21333</v>
      </c>
      <c r="H7" s="33"/>
      <c r="I7" s="36"/>
      <c r="J7" s="31"/>
      <c r="K7" s="31"/>
      <c r="L7" s="31"/>
      <c r="M7" s="31"/>
    </row>
    <row r="8" spans="1:13" ht="15.95" customHeight="1" x14ac:dyDescent="0.25">
      <c r="A8" s="9"/>
      <c r="B8" s="57" t="s">
        <v>158</v>
      </c>
      <c r="C8" s="58">
        <v>3</v>
      </c>
      <c r="D8" s="62">
        <v>15540</v>
      </c>
      <c r="E8" s="62">
        <v>14965</v>
      </c>
      <c r="F8" s="62">
        <v>15000</v>
      </c>
      <c r="G8" s="62">
        <v>15498</v>
      </c>
      <c r="H8" s="33"/>
      <c r="I8" s="36"/>
      <c r="J8" s="31"/>
      <c r="K8" s="31"/>
      <c r="L8" s="31"/>
      <c r="M8" s="31"/>
    </row>
    <row r="9" spans="1:13" ht="15.95" customHeight="1" x14ac:dyDescent="0.25">
      <c r="A9" s="9"/>
      <c r="B9" s="57" t="s">
        <v>159</v>
      </c>
      <c r="C9" s="58">
        <v>5</v>
      </c>
      <c r="D9" s="62">
        <v>8082</v>
      </c>
      <c r="E9" s="62">
        <v>8657</v>
      </c>
      <c r="F9" s="62">
        <v>11000</v>
      </c>
      <c r="G9" s="62">
        <v>8207</v>
      </c>
      <c r="H9" s="33"/>
      <c r="I9" s="36"/>
      <c r="J9" s="31"/>
      <c r="K9" s="31"/>
      <c r="L9" s="31"/>
      <c r="M9" s="31"/>
    </row>
    <row r="10" spans="1:13" ht="15.95" customHeight="1" x14ac:dyDescent="0.25">
      <c r="A10" s="9"/>
      <c r="B10" s="57" t="s">
        <v>160</v>
      </c>
      <c r="C10" s="57"/>
      <c r="D10" s="62">
        <v>45187</v>
      </c>
      <c r="E10" s="62">
        <v>44553</v>
      </c>
      <c r="F10" s="62">
        <v>45000</v>
      </c>
      <c r="G10" s="62">
        <v>45037</v>
      </c>
      <c r="H10" s="33"/>
      <c r="I10" s="36"/>
      <c r="J10" s="31"/>
      <c r="K10" s="31"/>
      <c r="L10" s="31"/>
      <c r="M10" s="31"/>
    </row>
    <row r="11" spans="1:13" ht="15.95" customHeight="1" x14ac:dyDescent="0.25">
      <c r="A11" s="9"/>
      <c r="B11" s="57" t="s">
        <v>161</v>
      </c>
      <c r="C11" s="57"/>
      <c r="D11" s="62">
        <v>12500</v>
      </c>
      <c r="E11" s="62">
        <v>11000</v>
      </c>
      <c r="F11" s="62"/>
      <c r="G11" s="62"/>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32.1" customHeight="1" x14ac:dyDescent="0.25">
      <c r="A13" s="9"/>
      <c r="B13" s="64" t="s">
        <v>330</v>
      </c>
      <c r="C13" s="55" t="s">
        <v>185</v>
      </c>
      <c r="D13" s="58" t="s">
        <v>186</v>
      </c>
      <c r="E13" s="33"/>
      <c r="F13" s="33"/>
      <c r="G13" s="33"/>
      <c r="H13" s="33"/>
      <c r="I13" s="36"/>
      <c r="J13" s="31"/>
      <c r="K13" s="31"/>
      <c r="L13" s="31"/>
      <c r="M13" s="31"/>
    </row>
    <row r="14" spans="1:13" ht="15.95" customHeight="1" x14ac:dyDescent="0.25">
      <c r="A14" s="9"/>
      <c r="B14" s="57" t="s">
        <v>162</v>
      </c>
      <c r="C14" s="62">
        <v>40150</v>
      </c>
      <c r="D14" s="62">
        <v>6000</v>
      </c>
      <c r="E14" s="33"/>
      <c r="F14" s="33"/>
      <c r="G14" s="33"/>
      <c r="H14" s="33"/>
      <c r="I14" s="36"/>
      <c r="J14" s="31"/>
      <c r="K14" s="31"/>
      <c r="L14" s="31"/>
      <c r="M14" s="31"/>
    </row>
    <row r="15" spans="1:13" ht="15.95" customHeight="1" x14ac:dyDescent="0.25">
      <c r="A15" s="9"/>
      <c r="B15" s="57" t="s">
        <v>163</v>
      </c>
      <c r="C15" s="62">
        <v>3550</v>
      </c>
      <c r="D15" s="62">
        <v>375</v>
      </c>
      <c r="E15" s="33"/>
      <c r="F15" s="33"/>
      <c r="G15" s="33"/>
      <c r="H15" s="33"/>
      <c r="I15" s="36"/>
      <c r="J15" s="31"/>
      <c r="K15" s="31"/>
      <c r="L15" s="31"/>
      <c r="M15" s="31"/>
    </row>
    <row r="16" spans="1:13" ht="15.95" customHeight="1" x14ac:dyDescent="0.25">
      <c r="A16" s="9"/>
      <c r="B16" s="57" t="s">
        <v>164</v>
      </c>
      <c r="C16" s="62">
        <v>3740</v>
      </c>
      <c r="D16" s="62">
        <v>150</v>
      </c>
      <c r="E16" s="33"/>
      <c r="F16" s="33"/>
      <c r="G16" s="33"/>
      <c r="H16" s="33"/>
      <c r="I16" s="36"/>
      <c r="J16" s="31"/>
      <c r="K16" s="31"/>
      <c r="L16" s="31"/>
      <c r="M16" s="31"/>
    </row>
    <row r="17" spans="1:13" ht="15.95" customHeight="1" x14ac:dyDescent="0.25">
      <c r="A17" s="9"/>
      <c r="B17" s="57" t="s">
        <v>165</v>
      </c>
      <c r="C17" s="62">
        <v>1750</v>
      </c>
      <c r="D17" s="62"/>
      <c r="E17" s="33"/>
      <c r="F17" s="33"/>
      <c r="G17" s="33"/>
      <c r="H17" s="33"/>
      <c r="I17" s="36"/>
      <c r="J17" s="31"/>
      <c r="K17" s="31"/>
      <c r="L17" s="31"/>
      <c r="M17" s="31"/>
    </row>
    <row r="18" spans="1:13" ht="15.95" customHeight="1" x14ac:dyDescent="0.25">
      <c r="A18" s="9"/>
      <c r="B18" s="63" t="s">
        <v>166</v>
      </c>
      <c r="C18" s="62"/>
      <c r="D18" s="62"/>
      <c r="E18" s="33"/>
      <c r="F18" s="33"/>
      <c r="G18" s="33"/>
      <c r="H18" s="33"/>
      <c r="I18" s="36"/>
      <c r="J18" s="31"/>
      <c r="K18" s="31"/>
      <c r="L18" s="31"/>
      <c r="M18" s="31"/>
    </row>
    <row r="19" spans="1:13" ht="15.95" customHeight="1" x14ac:dyDescent="0.25">
      <c r="A19" s="9"/>
      <c r="B19" s="57" t="s">
        <v>167</v>
      </c>
      <c r="C19" s="62">
        <v>34400</v>
      </c>
      <c r="D19" s="62">
        <v>7200</v>
      </c>
      <c r="E19" s="33"/>
      <c r="F19" s="33"/>
      <c r="G19" s="33"/>
      <c r="H19" s="33"/>
      <c r="I19" s="36"/>
      <c r="J19" s="31"/>
      <c r="K19" s="31"/>
      <c r="L19" s="31"/>
      <c r="M19" s="31"/>
    </row>
    <row r="20" spans="1:13" ht="15.95" customHeight="1" x14ac:dyDescent="0.25">
      <c r="A20" s="9"/>
      <c r="B20" s="57" t="s">
        <v>168</v>
      </c>
      <c r="C20" s="62">
        <v>13200</v>
      </c>
      <c r="D20" s="62">
        <v>5600</v>
      </c>
      <c r="E20" s="33"/>
      <c r="F20" s="33"/>
      <c r="G20" s="33"/>
      <c r="H20" s="33"/>
      <c r="I20" s="36"/>
      <c r="J20" s="31"/>
      <c r="K20" s="31"/>
      <c r="L20" s="31"/>
      <c r="M20" s="31"/>
    </row>
    <row r="21" spans="1:13" ht="15.95" customHeight="1" x14ac:dyDescent="0.25">
      <c r="A21" s="9"/>
      <c r="B21" s="63" t="s">
        <v>169</v>
      </c>
      <c r="C21" s="62"/>
      <c r="D21" s="62"/>
      <c r="E21" s="33"/>
      <c r="F21" s="33"/>
      <c r="G21" s="33"/>
      <c r="H21" s="33"/>
      <c r="I21" s="36"/>
      <c r="J21" s="31"/>
      <c r="K21" s="31"/>
      <c r="L21" s="31"/>
      <c r="M21" s="31"/>
    </row>
    <row r="22" spans="1:13" ht="15.95" customHeight="1" x14ac:dyDescent="0.25">
      <c r="A22" s="9"/>
      <c r="B22" s="57" t="s">
        <v>170</v>
      </c>
      <c r="C22" s="62">
        <v>3300</v>
      </c>
      <c r="D22" s="62">
        <v>350</v>
      </c>
      <c r="E22" s="33"/>
      <c r="F22" s="33"/>
      <c r="G22" s="33"/>
      <c r="H22" s="33"/>
      <c r="I22" s="36"/>
      <c r="J22" s="31"/>
      <c r="K22" s="31"/>
      <c r="L22" s="31"/>
      <c r="M22" s="31"/>
    </row>
    <row r="23" spans="1:13" ht="15.95" customHeight="1" x14ac:dyDescent="0.25">
      <c r="A23" s="9"/>
      <c r="B23" s="57" t="s">
        <v>168</v>
      </c>
      <c r="C23" s="62">
        <v>7500</v>
      </c>
      <c r="D23" s="62">
        <v>700</v>
      </c>
      <c r="E23" s="33"/>
      <c r="F23" s="33"/>
      <c r="G23" s="33"/>
      <c r="H23" s="33"/>
      <c r="I23" s="36"/>
      <c r="J23" s="31"/>
      <c r="K23" s="31"/>
      <c r="L23" s="31"/>
      <c r="M23" s="31"/>
    </row>
    <row r="24" spans="1:13" ht="15.95" customHeight="1" x14ac:dyDescent="0.25">
      <c r="A24" s="9"/>
      <c r="B24" s="57" t="s">
        <v>171</v>
      </c>
      <c r="C24" s="62">
        <v>3600</v>
      </c>
      <c r="D24" s="62">
        <v>20</v>
      </c>
      <c r="E24" s="33"/>
      <c r="F24" s="33"/>
      <c r="G24" s="33"/>
      <c r="H24" s="33"/>
      <c r="I24" s="36"/>
      <c r="J24" s="31"/>
      <c r="K24" s="31"/>
      <c r="L24" s="31"/>
      <c r="M24" s="31"/>
    </row>
    <row r="25" spans="1:13" ht="15.95" customHeight="1" x14ac:dyDescent="0.25">
      <c r="A25" s="9"/>
      <c r="B25" s="57" t="s">
        <v>172</v>
      </c>
      <c r="C25" s="62">
        <v>1900</v>
      </c>
      <c r="D25" s="62"/>
      <c r="E25" s="33"/>
      <c r="F25" s="33"/>
      <c r="G25" s="33"/>
      <c r="H25" s="33"/>
      <c r="I25" s="36"/>
      <c r="J25" s="31"/>
      <c r="K25" s="31"/>
      <c r="L25" s="31"/>
      <c r="M25" s="31"/>
    </row>
    <row r="26" spans="1:13" ht="15.95" customHeight="1" x14ac:dyDescent="0.25">
      <c r="A26" s="9"/>
      <c r="B26" s="33"/>
      <c r="C26" s="33"/>
      <c r="D26" s="33"/>
      <c r="E26" s="33"/>
      <c r="F26" s="33"/>
      <c r="G26" s="33"/>
      <c r="H26" s="33"/>
      <c r="I26" s="36"/>
      <c r="J26" s="31"/>
      <c r="K26" s="31"/>
      <c r="L26" s="31"/>
      <c r="M26" s="31"/>
    </row>
    <row r="27" spans="1:13" ht="15.95" customHeight="1" x14ac:dyDescent="0.25">
      <c r="A27" s="9"/>
      <c r="B27" s="61" t="s">
        <v>173</v>
      </c>
      <c r="C27" s="33"/>
      <c r="D27" s="33"/>
      <c r="E27" s="33"/>
      <c r="F27" s="33"/>
      <c r="G27" s="33"/>
      <c r="H27" s="33"/>
      <c r="I27" s="36"/>
      <c r="J27" s="31"/>
      <c r="K27" s="31"/>
      <c r="L27" s="31"/>
      <c r="M27" s="31"/>
    </row>
    <row r="28" spans="1:13" ht="15.95" customHeight="1" x14ac:dyDescent="0.25">
      <c r="A28" s="9"/>
      <c r="B28" s="94" t="s">
        <v>174</v>
      </c>
      <c r="C28" s="94"/>
      <c r="D28" s="94"/>
      <c r="E28" s="33"/>
      <c r="F28" s="33"/>
      <c r="G28" s="33"/>
      <c r="H28" s="33"/>
      <c r="I28" s="36"/>
      <c r="J28" s="31"/>
      <c r="K28" s="31"/>
      <c r="L28" s="31"/>
      <c r="M28" s="31"/>
    </row>
    <row r="29" spans="1:13" ht="15.95" customHeight="1" x14ac:dyDescent="0.25">
      <c r="A29" s="9"/>
      <c r="B29" s="94" t="s">
        <v>175</v>
      </c>
      <c r="C29" s="94"/>
      <c r="D29" s="62">
        <v>2000</v>
      </c>
      <c r="E29" s="33"/>
      <c r="F29" s="33"/>
      <c r="G29" s="33"/>
      <c r="H29" s="33"/>
      <c r="I29" s="36"/>
      <c r="J29" s="31"/>
      <c r="K29" s="31"/>
      <c r="L29" s="31"/>
      <c r="M29" s="31"/>
    </row>
    <row r="30" spans="1:13" ht="15.95" customHeight="1" x14ac:dyDescent="0.25">
      <c r="A30" s="9"/>
      <c r="B30" s="94" t="s">
        <v>176</v>
      </c>
      <c r="C30" s="94"/>
      <c r="D30" s="62">
        <v>15000</v>
      </c>
      <c r="E30" s="33"/>
      <c r="F30" s="33"/>
      <c r="G30" s="33"/>
      <c r="H30" s="33"/>
      <c r="I30" s="36"/>
      <c r="J30" s="31"/>
      <c r="K30" s="31"/>
      <c r="L30" s="31"/>
      <c r="M30" s="31"/>
    </row>
    <row r="31" spans="1:13" ht="15.95" customHeight="1" x14ac:dyDescent="0.25">
      <c r="A31" s="9"/>
      <c r="B31" s="94" t="s">
        <v>177</v>
      </c>
      <c r="C31" s="94"/>
      <c r="D31" s="62">
        <v>200</v>
      </c>
      <c r="E31" s="33"/>
      <c r="F31" s="33"/>
      <c r="G31" s="33"/>
      <c r="H31" s="33"/>
      <c r="I31" s="36"/>
      <c r="J31" s="31"/>
      <c r="K31" s="31"/>
      <c r="L31" s="31"/>
      <c r="M31" s="31"/>
    </row>
    <row r="32" spans="1:13" ht="15.95" customHeight="1" x14ac:dyDescent="0.25">
      <c r="A32" s="9"/>
      <c r="B32" s="94" t="s">
        <v>178</v>
      </c>
      <c r="C32" s="94"/>
      <c r="D32" s="62">
        <v>4500</v>
      </c>
      <c r="E32" s="33"/>
      <c r="F32" s="33"/>
      <c r="G32" s="33"/>
      <c r="H32" s="33"/>
      <c r="I32" s="36"/>
      <c r="J32" s="31"/>
      <c r="K32" s="31"/>
      <c r="L32" s="31"/>
      <c r="M32" s="31"/>
    </row>
    <row r="33" spans="1:13" ht="15.95" customHeight="1" x14ac:dyDescent="0.25">
      <c r="A33" s="9"/>
      <c r="B33" s="94" t="s">
        <v>179</v>
      </c>
      <c r="C33" s="94"/>
      <c r="D33" s="62">
        <v>10000</v>
      </c>
      <c r="E33" s="33"/>
      <c r="F33" s="33"/>
      <c r="G33" s="33"/>
      <c r="H33" s="33"/>
      <c r="I33" s="36"/>
      <c r="J33" s="31"/>
      <c r="K33" s="31"/>
      <c r="L33" s="31"/>
      <c r="M33" s="31"/>
    </row>
    <row r="34" spans="1:13" ht="15.95" customHeight="1" x14ac:dyDescent="0.25">
      <c r="A34" s="9"/>
      <c r="B34" s="94" t="s">
        <v>180</v>
      </c>
      <c r="C34" s="94"/>
      <c r="D34" s="62">
        <v>2300</v>
      </c>
      <c r="E34" s="33"/>
      <c r="F34" s="33"/>
      <c r="G34" s="33"/>
      <c r="H34" s="33"/>
      <c r="I34" s="36"/>
      <c r="J34" s="31"/>
      <c r="K34" s="31"/>
      <c r="L34" s="31"/>
      <c r="M34" s="31"/>
    </row>
    <row r="35" spans="1:13" ht="15.95" customHeight="1" x14ac:dyDescent="0.25">
      <c r="A35" s="9"/>
      <c r="B35" s="94" t="s">
        <v>181</v>
      </c>
      <c r="C35" s="94"/>
      <c r="D35" s="62">
        <v>500</v>
      </c>
      <c r="E35" s="33"/>
      <c r="F35" s="33"/>
      <c r="G35" s="33"/>
      <c r="H35" s="33"/>
      <c r="I35" s="36"/>
      <c r="J35" s="31"/>
      <c r="K35" s="31"/>
      <c r="L35" s="31"/>
      <c r="M35" s="31"/>
    </row>
    <row r="36" spans="1:13" ht="15.95" customHeight="1" x14ac:dyDescent="0.25">
      <c r="A36" s="9"/>
      <c r="B36" s="94" t="s">
        <v>182</v>
      </c>
      <c r="C36" s="94"/>
      <c r="D36" s="62">
        <v>400</v>
      </c>
      <c r="E36" s="33"/>
      <c r="F36" s="33"/>
      <c r="G36" s="33"/>
      <c r="H36" s="33"/>
      <c r="I36" s="36"/>
      <c r="J36" s="31"/>
      <c r="K36" s="31"/>
      <c r="L36" s="31"/>
      <c r="M36" s="31"/>
    </row>
    <row r="37" spans="1:13" ht="15.95" customHeight="1" x14ac:dyDescent="0.25">
      <c r="A37" s="9"/>
      <c r="B37" s="94" t="s">
        <v>117</v>
      </c>
      <c r="C37" s="94"/>
      <c r="D37" s="62">
        <v>75</v>
      </c>
      <c r="E37" s="33"/>
      <c r="F37" s="33"/>
      <c r="G37" s="33"/>
      <c r="H37" s="33"/>
      <c r="I37" s="36"/>
      <c r="J37" s="31"/>
      <c r="K37" s="31"/>
      <c r="L37" s="31"/>
      <c r="M37" s="31"/>
    </row>
    <row r="38" spans="1:13" ht="15.95" customHeight="1" x14ac:dyDescent="0.25">
      <c r="A38" s="9"/>
      <c r="B38" s="94" t="s">
        <v>183</v>
      </c>
      <c r="C38" s="94"/>
      <c r="D38" s="62">
        <v>400</v>
      </c>
      <c r="E38" s="33"/>
      <c r="F38" s="33"/>
      <c r="G38" s="33"/>
      <c r="H38" s="33"/>
      <c r="I38" s="36"/>
      <c r="J38" s="31"/>
      <c r="K38" s="31"/>
      <c r="L38" s="31"/>
      <c r="M38" s="31"/>
    </row>
    <row r="39" spans="1:13" ht="15.95" customHeight="1" x14ac:dyDescent="0.25">
      <c r="A39" s="9"/>
      <c r="B39" s="94" t="s">
        <v>184</v>
      </c>
      <c r="C39" s="94"/>
      <c r="D39" s="62">
        <v>40000</v>
      </c>
      <c r="E39" s="33"/>
      <c r="F39" s="33"/>
      <c r="G39" s="33"/>
      <c r="H39" s="33"/>
      <c r="I39" s="36"/>
      <c r="J39" s="31"/>
      <c r="K39" s="31"/>
      <c r="L39" s="31"/>
      <c r="M39" s="31"/>
    </row>
    <row r="40" spans="1:13" ht="15.95" customHeight="1" x14ac:dyDescent="0.25">
      <c r="A40" s="9"/>
      <c r="B40" s="33"/>
      <c r="C40" s="33"/>
      <c r="D40" s="33"/>
      <c r="E40" s="33"/>
      <c r="F40" s="33"/>
      <c r="G40" s="33"/>
      <c r="H40" s="33"/>
      <c r="I40" s="36"/>
      <c r="J40" s="31"/>
      <c r="K40" s="31"/>
      <c r="L40" s="31"/>
      <c r="M40" s="31"/>
    </row>
    <row r="41" spans="1:13" ht="15.95" customHeight="1" x14ac:dyDescent="0.25">
      <c r="A41" s="28"/>
      <c r="B41" s="33"/>
      <c r="C41" s="33"/>
      <c r="D41" s="33"/>
      <c r="E41" s="33"/>
      <c r="F41" s="33"/>
      <c r="G41" s="33"/>
      <c r="H41" s="33"/>
      <c r="I41" s="36"/>
      <c r="J41" s="31"/>
      <c r="K41" s="31"/>
      <c r="L41" s="31"/>
      <c r="M41" s="31"/>
    </row>
    <row r="42" spans="1:13" ht="15.95" customHeight="1" x14ac:dyDescent="0.25">
      <c r="A42" s="26"/>
      <c r="B42" s="33"/>
      <c r="C42" s="33"/>
      <c r="D42" s="33"/>
      <c r="E42" s="33"/>
      <c r="F42" s="33"/>
      <c r="G42" s="33"/>
      <c r="H42" s="33"/>
      <c r="I42" s="36"/>
      <c r="J42" s="31"/>
      <c r="K42" s="31"/>
      <c r="L42" s="31"/>
      <c r="M42" s="31"/>
    </row>
    <row r="43" spans="1:13" ht="15.95" customHeight="1" x14ac:dyDescent="0.25">
      <c r="A43" s="29"/>
      <c r="B43" s="37"/>
      <c r="C43" s="37"/>
      <c r="D43" s="37"/>
      <c r="E43" s="37"/>
      <c r="F43" s="37"/>
      <c r="G43" s="37"/>
      <c r="H43" s="37"/>
      <c r="I43" s="38"/>
      <c r="J43" s="31"/>
      <c r="K43" s="31"/>
      <c r="L43" s="31"/>
      <c r="M43" s="31"/>
    </row>
    <row r="44" spans="1:13" ht="15.95" customHeight="1" x14ac:dyDescent="0.25">
      <c r="A44" s="26" t="s">
        <v>2</v>
      </c>
      <c r="B44" s="90" t="s">
        <v>187</v>
      </c>
      <c r="C44" s="90"/>
      <c r="D44" s="90"/>
      <c r="E44" s="90"/>
      <c r="F44" s="90"/>
      <c r="G44" s="90"/>
      <c r="H44" s="90"/>
      <c r="I44" s="38"/>
      <c r="J44" s="31"/>
      <c r="K44" s="31"/>
      <c r="L44" s="31"/>
      <c r="M44" s="31"/>
    </row>
    <row r="45" spans="1:13" ht="15.95" customHeight="1" thickBot="1" x14ac:dyDescent="0.3">
      <c r="A45" s="9">
        <f>INDEX('Point Grid'!$C$8:$I$38,MATCH($A$1,'Point Grid'!$A$8:$A$38,0),MATCH(A44,'Point Grid'!$C$7:$I$7,0))</f>
        <v>4</v>
      </c>
      <c r="B45" s="90"/>
      <c r="C45" s="90"/>
      <c r="D45" s="90"/>
      <c r="E45" s="90"/>
      <c r="F45" s="90"/>
      <c r="G45" s="90"/>
      <c r="H45" s="90"/>
      <c r="I45" s="38"/>
      <c r="J45" s="31"/>
      <c r="K45" s="31"/>
      <c r="L45" s="31"/>
      <c r="M45" s="31"/>
    </row>
    <row r="46" spans="1:13" ht="15.95" customHeight="1" thickBot="1" x14ac:dyDescent="0.3">
      <c r="A46" s="5"/>
      <c r="B46" s="37"/>
      <c r="C46" s="37"/>
      <c r="D46" s="37"/>
      <c r="E46" s="37"/>
      <c r="F46" s="37"/>
      <c r="G46" s="37"/>
      <c r="H46" s="37"/>
      <c r="I46" s="38"/>
      <c r="J46" s="31"/>
      <c r="K46" s="31"/>
      <c r="L46" s="31"/>
      <c r="M46" s="31"/>
    </row>
    <row r="47" spans="1:13" ht="15.95" customHeight="1" x14ac:dyDescent="0.25">
      <c r="A47" s="29"/>
      <c r="B47" s="37"/>
      <c r="C47" s="37"/>
      <c r="D47" s="37"/>
      <c r="E47" s="37"/>
      <c r="F47" s="37"/>
      <c r="G47" s="37"/>
      <c r="H47" s="37"/>
      <c r="I47" s="38"/>
      <c r="J47" s="31"/>
      <c r="K47" s="31"/>
      <c r="L47" s="31"/>
      <c r="M47" s="31"/>
    </row>
    <row r="48" spans="1:13" ht="15.95" customHeight="1" x14ac:dyDescent="0.25">
      <c r="A48" s="26" t="s">
        <v>3</v>
      </c>
      <c r="B48" s="90" t="s">
        <v>188</v>
      </c>
      <c r="C48" s="90"/>
      <c r="D48" s="90"/>
      <c r="E48" s="90"/>
      <c r="F48" s="90"/>
      <c r="G48" s="90"/>
      <c r="H48" s="90"/>
      <c r="I48" s="38"/>
      <c r="J48" s="31"/>
      <c r="K48" s="31"/>
      <c r="L48" s="31"/>
      <c r="M48" s="31"/>
    </row>
    <row r="49" spans="1:13" ht="15.95" customHeight="1" thickBot="1" x14ac:dyDescent="0.3">
      <c r="A49" s="9">
        <f>INDEX('Point Grid'!$C$8:$I$38,MATCH($A$1,'Point Grid'!$A$8:$A$38,0),MATCH(A48,'Point Grid'!$C$7:$I$7,0))</f>
        <v>1</v>
      </c>
      <c r="B49" s="90"/>
      <c r="C49" s="90"/>
      <c r="D49" s="90"/>
      <c r="E49" s="90"/>
      <c r="F49" s="90"/>
      <c r="G49" s="90"/>
      <c r="H49" s="90"/>
      <c r="I49" s="38"/>
      <c r="J49" s="31"/>
      <c r="K49" s="31"/>
      <c r="L49" s="31"/>
      <c r="M49" s="31"/>
    </row>
    <row r="50" spans="1:13" ht="15.95" customHeight="1" thickBot="1" x14ac:dyDescent="0.3">
      <c r="A50" s="5"/>
      <c r="B50" s="37"/>
      <c r="C50" s="37"/>
      <c r="D50" s="37"/>
      <c r="E50" s="37"/>
      <c r="F50" s="37"/>
      <c r="G50" s="37"/>
      <c r="H50" s="37"/>
      <c r="I50" s="38"/>
      <c r="J50" s="31"/>
      <c r="K50" s="31"/>
      <c r="L50" s="31"/>
      <c r="M50" s="31"/>
    </row>
    <row r="51" spans="1:13" ht="15.95" customHeight="1" thickBot="1" x14ac:dyDescent="0.3">
      <c r="A51" s="30"/>
      <c r="B51" s="39"/>
      <c r="C51" s="39"/>
      <c r="D51" s="39"/>
      <c r="E51" s="39"/>
      <c r="F51" s="39"/>
      <c r="G51" s="39"/>
      <c r="H51" s="39"/>
      <c r="I51" s="40"/>
      <c r="J51" s="31"/>
      <c r="K51" s="31"/>
      <c r="L51" s="31"/>
      <c r="M51" s="31"/>
    </row>
    <row r="52" spans="1:13" x14ac:dyDescent="0.25">
      <c r="B52" s="31"/>
      <c r="C52" s="31"/>
      <c r="D52" s="31"/>
      <c r="E52" s="31"/>
      <c r="F52" s="31"/>
      <c r="G52" s="31"/>
      <c r="H52" s="31"/>
      <c r="I52" s="31"/>
      <c r="J52" s="31"/>
      <c r="K52" s="31"/>
      <c r="L52" s="31"/>
      <c r="M52" s="31"/>
    </row>
    <row r="53" spans="1:13" x14ac:dyDescent="0.25">
      <c r="B53" s="31"/>
      <c r="C53" s="31"/>
      <c r="D53" s="31"/>
      <c r="E53" s="31"/>
      <c r="F53" s="31"/>
      <c r="G53" s="31"/>
      <c r="H53" s="31"/>
      <c r="I53" s="31"/>
      <c r="J53" s="31"/>
      <c r="K53" s="31"/>
      <c r="L53" s="31"/>
      <c r="M53" s="31"/>
    </row>
    <row r="54" spans="1:13" x14ac:dyDescent="0.25">
      <c r="B54" s="31"/>
      <c r="C54" s="31"/>
      <c r="D54" s="31"/>
      <c r="E54" s="31"/>
      <c r="F54" s="31"/>
      <c r="G54" s="31"/>
      <c r="H54" s="31"/>
      <c r="I54" s="31"/>
      <c r="J54" s="31"/>
      <c r="K54" s="31"/>
      <c r="L54" s="31"/>
      <c r="M54" s="31"/>
    </row>
    <row r="55" spans="1:13" x14ac:dyDescent="0.25">
      <c r="B55" s="31"/>
      <c r="C55" s="31"/>
      <c r="D55" s="31"/>
      <c r="E55" s="31"/>
      <c r="F55" s="31"/>
      <c r="G55" s="31"/>
      <c r="H55" s="31"/>
      <c r="I55" s="31"/>
      <c r="J55" s="31"/>
      <c r="K55" s="31"/>
      <c r="L55" s="31"/>
      <c r="M55" s="31"/>
    </row>
    <row r="56" spans="1:13" x14ac:dyDescent="0.25">
      <c r="B56" s="31"/>
      <c r="C56" s="31"/>
      <c r="D56" s="31"/>
      <c r="E56" s="31"/>
      <c r="F56" s="31"/>
      <c r="G56" s="31"/>
      <c r="H56" s="31"/>
      <c r="I56" s="31"/>
      <c r="J56" s="31"/>
      <c r="K56" s="31"/>
      <c r="L56" s="31"/>
      <c r="M56" s="31"/>
    </row>
    <row r="57" spans="1:13" x14ac:dyDescent="0.25">
      <c r="B57" s="31"/>
      <c r="C57" s="31"/>
      <c r="D57" s="31"/>
      <c r="E57" s="31"/>
      <c r="F57" s="31"/>
      <c r="G57" s="31"/>
      <c r="H57" s="31"/>
      <c r="I57" s="31"/>
      <c r="J57" s="31"/>
      <c r="K57" s="31"/>
      <c r="L57" s="31"/>
      <c r="M57" s="31"/>
    </row>
    <row r="58" spans="1:13" x14ac:dyDescent="0.25">
      <c r="B58" s="31"/>
      <c r="C58" s="31"/>
      <c r="D58" s="31"/>
      <c r="E58" s="31"/>
      <c r="F58" s="31"/>
      <c r="G58" s="31"/>
      <c r="H58" s="31"/>
      <c r="I58" s="31"/>
      <c r="J58" s="31"/>
      <c r="K58" s="31"/>
      <c r="L58" s="31"/>
      <c r="M58" s="31"/>
    </row>
    <row r="59" spans="1:13" x14ac:dyDescent="0.25">
      <c r="B59" s="31"/>
      <c r="C59" s="31"/>
      <c r="D59" s="31"/>
      <c r="E59" s="31"/>
      <c r="F59" s="31"/>
      <c r="G59" s="31"/>
      <c r="H59" s="31"/>
      <c r="I59" s="31"/>
      <c r="J59" s="31"/>
      <c r="K59" s="31"/>
      <c r="L59" s="31"/>
      <c r="M59" s="31"/>
    </row>
    <row r="60" spans="1:13" x14ac:dyDescent="0.25">
      <c r="B60" s="31"/>
      <c r="C60" s="31"/>
      <c r="D60" s="31"/>
      <c r="E60" s="31"/>
      <c r="F60" s="31"/>
      <c r="G60" s="31"/>
      <c r="H60" s="31"/>
      <c r="I60" s="31"/>
      <c r="J60" s="31"/>
      <c r="K60" s="31"/>
      <c r="L60" s="31"/>
      <c r="M60" s="31"/>
    </row>
    <row r="61" spans="1:13" x14ac:dyDescent="0.25">
      <c r="B61" s="31"/>
      <c r="C61" s="31"/>
      <c r="D61" s="31"/>
      <c r="E61" s="31"/>
      <c r="F61" s="31"/>
      <c r="G61" s="31"/>
      <c r="H61" s="31"/>
      <c r="I61" s="31"/>
      <c r="J61" s="31"/>
      <c r="K61" s="31"/>
      <c r="L61" s="31"/>
      <c r="M61" s="31"/>
    </row>
    <row r="62" spans="1:13" x14ac:dyDescent="0.25">
      <c r="B62" s="31"/>
      <c r="C62" s="31"/>
      <c r="D62" s="31"/>
      <c r="E62" s="31"/>
      <c r="F62" s="31"/>
      <c r="G62" s="31"/>
      <c r="H62" s="31"/>
      <c r="I62" s="31"/>
      <c r="J62" s="31"/>
      <c r="K62" s="31"/>
      <c r="L62" s="31"/>
      <c r="M62" s="31"/>
    </row>
    <row r="63" spans="1:13" x14ac:dyDescent="0.25">
      <c r="B63" s="31"/>
      <c r="C63" s="31"/>
      <c r="D63" s="31"/>
      <c r="E63" s="31"/>
      <c r="F63" s="31"/>
      <c r="G63" s="31"/>
      <c r="H63" s="31"/>
      <c r="I63" s="31"/>
      <c r="J63" s="31"/>
      <c r="K63" s="31"/>
      <c r="L63" s="31"/>
      <c r="M63" s="31"/>
    </row>
    <row r="64" spans="1:13" x14ac:dyDescent="0.25">
      <c r="B64" s="31"/>
      <c r="C64" s="31"/>
      <c r="D64" s="31"/>
      <c r="E64" s="31"/>
      <c r="F64" s="31"/>
      <c r="G64" s="31"/>
      <c r="H64" s="31"/>
      <c r="I64" s="31"/>
      <c r="J64" s="31"/>
      <c r="K64" s="31"/>
      <c r="L64" s="31"/>
      <c r="M64" s="31"/>
    </row>
  </sheetData>
  <mergeCells count="16">
    <mergeCell ref="B38:C38"/>
    <mergeCell ref="B39:C39"/>
    <mergeCell ref="B28:D28"/>
    <mergeCell ref="B48:H49"/>
    <mergeCell ref="H1:I1"/>
    <mergeCell ref="B44:H45"/>
    <mergeCell ref="B3:H4"/>
    <mergeCell ref="B29:C29"/>
    <mergeCell ref="B30:C30"/>
    <mergeCell ref="B31:C31"/>
    <mergeCell ref="B32:C32"/>
    <mergeCell ref="B33:C33"/>
    <mergeCell ref="B34:C34"/>
    <mergeCell ref="B35:C35"/>
    <mergeCell ref="B36:C36"/>
    <mergeCell ref="B37:C37"/>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2">
    <dataValidation type="decimal" allowBlank="1" showInputMessage="1" showErrorMessage="1" sqref="A42">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46"/>
  <sheetViews>
    <sheetView zoomScaleNormal="100" workbookViewId="0"/>
  </sheetViews>
  <sheetFormatPr defaultColWidth="9.140625" defaultRowHeight="15" x14ac:dyDescent="0.25"/>
  <cols>
    <col min="1" max="1" width="9.140625" style="24"/>
    <col min="2" max="2" width="36.28515625" style="24" customWidth="1"/>
    <col min="3" max="3" width="12.140625" style="24" customWidth="1"/>
    <col min="4" max="4" width="14.28515625" style="24" customWidth="1"/>
    <col min="5" max="9" width="11.42578125" style="24" customWidth="1"/>
    <col min="10" max="16384" width="9.140625" style="24"/>
  </cols>
  <sheetData>
    <row r="1" spans="1:13" ht="15.95" customHeight="1" x14ac:dyDescent="0.25">
      <c r="A1" s="7">
        <v>19</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331</v>
      </c>
      <c r="C3" s="90"/>
      <c r="D3" s="90"/>
      <c r="E3" s="90"/>
      <c r="F3" s="90"/>
      <c r="G3" s="90"/>
      <c r="H3" s="90"/>
      <c r="I3" s="36"/>
      <c r="J3" s="31"/>
      <c r="K3" s="31"/>
      <c r="L3" s="31"/>
      <c r="M3" s="31"/>
    </row>
    <row r="4" spans="1:13" ht="15.95" customHeight="1" x14ac:dyDescent="0.25">
      <c r="A4" s="9">
        <f>INDEX('Point Grid'!B:B,MATCH('19'!A1,'Point Grid'!A:A,0))</f>
        <v>5.75</v>
      </c>
      <c r="B4" s="90"/>
      <c r="C4" s="90"/>
      <c r="D4" s="90"/>
      <c r="E4" s="90"/>
      <c r="F4" s="90"/>
      <c r="G4" s="90"/>
      <c r="H4" s="90"/>
      <c r="I4" s="36"/>
      <c r="J4" s="31"/>
      <c r="K4" s="31"/>
      <c r="L4" s="31"/>
      <c r="M4" s="31"/>
    </row>
    <row r="5" spans="1:13" ht="15.95" customHeight="1" x14ac:dyDescent="0.25">
      <c r="A5" s="9"/>
      <c r="B5" s="57"/>
      <c r="C5" s="57" t="s">
        <v>189</v>
      </c>
      <c r="D5" s="57" t="s">
        <v>190</v>
      </c>
      <c r="E5" s="33"/>
      <c r="F5" s="33"/>
      <c r="G5" s="33"/>
      <c r="H5" s="33"/>
      <c r="I5" s="36"/>
      <c r="J5" s="31"/>
      <c r="K5" s="31"/>
      <c r="L5" s="31"/>
      <c r="M5" s="31"/>
    </row>
    <row r="6" spans="1:13" ht="15.95" customHeight="1" x14ac:dyDescent="0.25">
      <c r="A6" s="9"/>
      <c r="B6" s="57" t="s">
        <v>10</v>
      </c>
      <c r="C6" s="57" t="s">
        <v>191</v>
      </c>
      <c r="D6" s="57" t="s">
        <v>192</v>
      </c>
      <c r="E6" s="33"/>
      <c r="F6" s="33"/>
      <c r="G6" s="33"/>
      <c r="H6" s="33"/>
      <c r="I6" s="36"/>
      <c r="J6" s="31"/>
      <c r="K6" s="31"/>
      <c r="L6" s="31"/>
      <c r="M6" s="31"/>
    </row>
    <row r="7" spans="1:13" ht="15.95" customHeight="1" x14ac:dyDescent="0.25">
      <c r="A7" s="9"/>
      <c r="B7" s="64" t="s">
        <v>193</v>
      </c>
      <c r="C7" s="65">
        <v>120</v>
      </c>
      <c r="D7" s="65">
        <v>150</v>
      </c>
      <c r="E7" s="33"/>
      <c r="F7" s="33"/>
      <c r="G7" s="33"/>
      <c r="H7" s="33"/>
      <c r="I7" s="36"/>
      <c r="J7" s="31"/>
      <c r="K7" s="31"/>
      <c r="L7" s="31"/>
      <c r="M7" s="31"/>
    </row>
    <row r="8" spans="1:13" ht="15.95" customHeight="1" x14ac:dyDescent="0.25">
      <c r="A8" s="9"/>
      <c r="B8" s="64" t="s">
        <v>194</v>
      </c>
      <c r="C8" s="65">
        <v>0</v>
      </c>
      <c r="D8" s="65">
        <v>60</v>
      </c>
      <c r="E8" s="33"/>
      <c r="F8" s="33"/>
      <c r="G8" s="33"/>
      <c r="H8" s="33"/>
      <c r="I8" s="36"/>
      <c r="J8" s="31"/>
      <c r="K8" s="31"/>
      <c r="L8" s="31"/>
      <c r="M8" s="31"/>
    </row>
    <row r="9" spans="1:13" ht="32.1" customHeight="1" x14ac:dyDescent="0.25">
      <c r="A9" s="9"/>
      <c r="B9" s="64" t="s">
        <v>195</v>
      </c>
      <c r="C9" s="65">
        <v>25</v>
      </c>
      <c r="D9" s="65">
        <v>10</v>
      </c>
      <c r="E9" s="33"/>
      <c r="F9" s="33"/>
      <c r="G9" s="33"/>
      <c r="H9" s="33"/>
      <c r="I9" s="36"/>
      <c r="J9" s="31"/>
      <c r="K9" s="31"/>
      <c r="L9" s="31"/>
      <c r="M9" s="31"/>
    </row>
    <row r="10" spans="1:13" ht="32.1" customHeight="1" x14ac:dyDescent="0.25">
      <c r="A10" s="9"/>
      <c r="B10" s="64" t="s">
        <v>196</v>
      </c>
      <c r="C10" s="65">
        <v>15</v>
      </c>
      <c r="D10" s="65">
        <v>0</v>
      </c>
      <c r="E10" s="33"/>
      <c r="F10" s="33"/>
      <c r="G10" s="33"/>
      <c r="H10" s="33"/>
      <c r="I10" s="36"/>
      <c r="J10" s="31"/>
      <c r="K10" s="31"/>
      <c r="L10" s="31"/>
      <c r="M10" s="31"/>
    </row>
    <row r="11" spans="1:13" ht="15.95" customHeight="1" x14ac:dyDescent="0.25">
      <c r="A11" s="9"/>
      <c r="B11" s="64" t="s">
        <v>197</v>
      </c>
      <c r="C11" s="65">
        <v>95</v>
      </c>
      <c r="D11" s="65">
        <v>30</v>
      </c>
      <c r="E11" s="33"/>
      <c r="F11" s="33"/>
      <c r="G11" s="33"/>
      <c r="H11" s="33"/>
      <c r="I11" s="36"/>
      <c r="J11" s="31"/>
      <c r="K11" s="31"/>
      <c r="L11" s="31"/>
      <c r="M11" s="31"/>
    </row>
    <row r="12" spans="1:13" ht="32.1" customHeight="1" x14ac:dyDescent="0.25">
      <c r="A12" s="9"/>
      <c r="B12" s="64" t="s">
        <v>198</v>
      </c>
      <c r="C12" s="65">
        <v>1</v>
      </c>
      <c r="D12" s="65">
        <v>7</v>
      </c>
      <c r="E12" s="33"/>
      <c r="F12" s="33"/>
      <c r="G12" s="33"/>
      <c r="H12" s="33"/>
      <c r="I12" s="36"/>
      <c r="J12" s="31"/>
      <c r="K12" s="31"/>
      <c r="L12" s="31"/>
      <c r="M12" s="31"/>
    </row>
    <row r="13" spans="1:13" ht="32.1" customHeight="1" x14ac:dyDescent="0.25">
      <c r="A13" s="9"/>
      <c r="B13" s="64" t="s">
        <v>199</v>
      </c>
      <c r="C13" s="65">
        <v>35</v>
      </c>
      <c r="D13" s="65">
        <v>0</v>
      </c>
      <c r="E13" s="33"/>
      <c r="F13" s="33"/>
      <c r="G13" s="33"/>
      <c r="H13" s="33"/>
      <c r="I13" s="36"/>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2</v>
      </c>
      <c r="B15" s="90" t="s">
        <v>200</v>
      </c>
      <c r="C15" s="90"/>
      <c r="D15" s="90"/>
      <c r="E15" s="90"/>
      <c r="F15" s="90"/>
      <c r="G15" s="90"/>
      <c r="H15" s="90"/>
      <c r="I15" s="38"/>
      <c r="J15" s="31"/>
      <c r="K15" s="31"/>
      <c r="L15" s="31"/>
      <c r="M15" s="31"/>
    </row>
    <row r="16" spans="1:13" ht="15.95" customHeight="1" thickBot="1" x14ac:dyDescent="0.3">
      <c r="A16" s="9">
        <f>INDEX('Point Grid'!$C$8:$I$38,MATCH($A$1,'Point Grid'!$A$8:$A$38,0),MATCH(A15,'Point Grid'!$C$7:$I$7,0))</f>
        <v>2.75</v>
      </c>
      <c r="B16" s="90"/>
      <c r="C16" s="90"/>
      <c r="D16" s="90"/>
      <c r="E16" s="90"/>
      <c r="F16" s="90"/>
      <c r="G16" s="90"/>
      <c r="H16" s="90"/>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3</v>
      </c>
      <c r="B19" s="90" t="s">
        <v>201</v>
      </c>
      <c r="C19" s="90"/>
      <c r="D19" s="90"/>
      <c r="E19" s="90"/>
      <c r="F19" s="90"/>
      <c r="G19" s="90"/>
      <c r="H19" s="90"/>
      <c r="I19" s="38"/>
      <c r="J19" s="31"/>
      <c r="K19" s="31"/>
      <c r="L19" s="31"/>
      <c r="M19" s="31"/>
    </row>
    <row r="20" spans="1:13" ht="15.95" customHeight="1" thickBot="1" x14ac:dyDescent="0.3">
      <c r="A20" s="9">
        <f>INDEX('Point Grid'!$C$8:$I$38,MATCH($A$1,'Point Grid'!$A$8:$A$38,0),MATCH(A19,'Point Grid'!$C$7:$I$7,0))</f>
        <v>1</v>
      </c>
      <c r="B20" s="90"/>
      <c r="C20" s="90"/>
      <c r="D20" s="90"/>
      <c r="E20" s="90"/>
      <c r="F20" s="90"/>
      <c r="G20" s="90"/>
      <c r="H20" s="90"/>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4</v>
      </c>
      <c r="B23" s="90" t="s">
        <v>202</v>
      </c>
      <c r="C23" s="90"/>
      <c r="D23" s="90"/>
      <c r="E23" s="90"/>
      <c r="F23" s="90"/>
      <c r="G23" s="90"/>
      <c r="H23" s="90"/>
      <c r="I23" s="38"/>
      <c r="J23" s="31"/>
      <c r="K23" s="31"/>
      <c r="L23" s="31"/>
      <c r="M23" s="31"/>
    </row>
    <row r="24" spans="1:13" ht="15.95" customHeight="1" thickBot="1" x14ac:dyDescent="0.3">
      <c r="A24" s="9">
        <f>INDEX('Point Grid'!$C$8:$I$38,MATCH($A$1,'Point Grid'!$A$8:$A$38,0),MATCH(A23,'Point Grid'!$C$7:$I$7,0))</f>
        <v>1</v>
      </c>
      <c r="B24" s="90"/>
      <c r="C24" s="90"/>
      <c r="D24" s="90"/>
      <c r="E24" s="90"/>
      <c r="F24" s="90"/>
      <c r="G24" s="90"/>
      <c r="H24" s="90"/>
      <c r="I24" s="38"/>
      <c r="J24" s="31"/>
      <c r="K24" s="31"/>
      <c r="L24" s="31"/>
      <c r="M24" s="31"/>
    </row>
    <row r="25" spans="1:13" ht="15.95" customHeight="1" thickBot="1" x14ac:dyDescent="0.3">
      <c r="A25" s="5"/>
      <c r="B25" s="90"/>
      <c r="C25" s="90"/>
      <c r="D25" s="90"/>
      <c r="E25" s="90"/>
      <c r="F25" s="90"/>
      <c r="G25" s="90"/>
      <c r="H25" s="90"/>
      <c r="I25" s="38"/>
      <c r="J25" s="31"/>
      <c r="K25" s="31"/>
      <c r="L25" s="31"/>
      <c r="M25" s="31"/>
    </row>
    <row r="26" spans="1:13" ht="15.95" customHeight="1" x14ac:dyDescent="0.25">
      <c r="A26" s="29"/>
      <c r="B26" s="90"/>
      <c r="C26" s="90"/>
      <c r="D26" s="90"/>
      <c r="E26" s="90"/>
      <c r="F26" s="90"/>
      <c r="G26" s="90"/>
      <c r="H26" s="90"/>
      <c r="I26" s="38"/>
      <c r="J26" s="31"/>
      <c r="K26" s="31"/>
      <c r="L26" s="31"/>
      <c r="M26" s="31"/>
    </row>
    <row r="27" spans="1:13" ht="15.95" customHeight="1" x14ac:dyDescent="0.25">
      <c r="A27" s="29"/>
      <c r="B27" s="90"/>
      <c r="C27" s="90"/>
      <c r="D27" s="90"/>
      <c r="E27" s="90"/>
      <c r="F27" s="90"/>
      <c r="G27" s="90"/>
      <c r="H27" s="90"/>
      <c r="I27" s="38"/>
      <c r="J27" s="31"/>
      <c r="K27" s="31"/>
      <c r="L27" s="31"/>
      <c r="M27" s="31"/>
    </row>
    <row r="28" spans="1:13" ht="15.95" customHeight="1" x14ac:dyDescent="0.25">
      <c r="A28" s="29"/>
      <c r="B28" s="90"/>
      <c r="C28" s="90"/>
      <c r="D28" s="90"/>
      <c r="E28" s="90"/>
      <c r="F28" s="90"/>
      <c r="G28" s="90"/>
      <c r="H28" s="90"/>
      <c r="I28" s="38"/>
      <c r="J28" s="31"/>
      <c r="K28" s="31"/>
      <c r="L28" s="31"/>
      <c r="M28" s="31"/>
    </row>
    <row r="29" spans="1:13" ht="15.95" customHeight="1" x14ac:dyDescent="0.25">
      <c r="A29" s="29"/>
      <c r="B29" s="37"/>
      <c r="C29" s="37"/>
      <c r="D29" s="37"/>
      <c r="E29" s="37"/>
      <c r="F29" s="37"/>
      <c r="G29" s="37"/>
      <c r="H29" s="37"/>
      <c r="I29" s="38"/>
      <c r="J29" s="31"/>
      <c r="K29" s="31"/>
      <c r="L29" s="31"/>
      <c r="M29" s="31"/>
    </row>
    <row r="30" spans="1:13" ht="15.95" customHeight="1" x14ac:dyDescent="0.25">
      <c r="A30" s="26" t="s">
        <v>5</v>
      </c>
      <c r="B30" s="90" t="s">
        <v>203</v>
      </c>
      <c r="C30" s="90"/>
      <c r="D30" s="90"/>
      <c r="E30" s="90"/>
      <c r="F30" s="90"/>
      <c r="G30" s="90"/>
      <c r="H30" s="90"/>
      <c r="I30" s="38"/>
      <c r="J30" s="31"/>
      <c r="K30" s="31"/>
      <c r="L30" s="31"/>
      <c r="M30" s="31"/>
    </row>
    <row r="31" spans="1:13" ht="15.95" customHeight="1" thickBot="1" x14ac:dyDescent="0.3">
      <c r="A31" s="9">
        <f>INDEX('Point Grid'!$C$8:$I$38,MATCH($A$1,'Point Grid'!$A$8:$A$38,0),MATCH(A30,'Point Grid'!$C$7:$I$7,0))</f>
        <v>1</v>
      </c>
      <c r="B31" s="90"/>
      <c r="C31" s="90"/>
      <c r="D31" s="90"/>
      <c r="E31" s="90"/>
      <c r="F31" s="90"/>
      <c r="G31" s="90"/>
      <c r="H31" s="90"/>
      <c r="I31" s="38"/>
      <c r="J31" s="31"/>
      <c r="K31" s="31"/>
      <c r="L31" s="31"/>
      <c r="M31" s="31"/>
    </row>
    <row r="32" spans="1:13" ht="15.95" customHeight="1" thickBot="1" x14ac:dyDescent="0.3">
      <c r="A32" s="5"/>
      <c r="B32" s="37"/>
      <c r="C32" s="37"/>
      <c r="D32" s="37"/>
      <c r="E32" s="37"/>
      <c r="F32" s="37"/>
      <c r="G32" s="37"/>
      <c r="H32" s="37"/>
      <c r="I32" s="38"/>
      <c r="J32" s="31"/>
      <c r="K32" s="31"/>
      <c r="L32" s="31"/>
      <c r="M32" s="31"/>
    </row>
    <row r="33" spans="1:13" ht="15.95" customHeight="1" thickBot="1" x14ac:dyDescent="0.3">
      <c r="A33" s="30"/>
      <c r="B33" s="39"/>
      <c r="C33" s="39"/>
      <c r="D33" s="39"/>
      <c r="E33" s="39"/>
      <c r="F33" s="39"/>
      <c r="G33" s="39"/>
      <c r="H33" s="39"/>
      <c r="I33" s="40"/>
      <c r="J33" s="31"/>
      <c r="K33" s="31"/>
      <c r="L33" s="31"/>
      <c r="M33" s="31"/>
    </row>
    <row r="34" spans="1:13" x14ac:dyDescent="0.25">
      <c r="B34" s="31"/>
      <c r="C34" s="31"/>
      <c r="D34" s="31"/>
      <c r="E34" s="31"/>
      <c r="F34" s="31"/>
      <c r="G34" s="31"/>
      <c r="H34" s="31"/>
      <c r="I34" s="31"/>
      <c r="J34" s="31"/>
      <c r="K34" s="31"/>
      <c r="L34" s="31"/>
      <c r="M34" s="31"/>
    </row>
    <row r="35" spans="1:13" x14ac:dyDescent="0.25">
      <c r="B35" s="31"/>
      <c r="C35" s="31"/>
      <c r="D35" s="31"/>
      <c r="E35" s="31"/>
      <c r="F35" s="31"/>
      <c r="G35" s="31"/>
      <c r="H35" s="31"/>
      <c r="I35" s="31"/>
      <c r="J35" s="31"/>
      <c r="K35" s="31"/>
      <c r="L35" s="31"/>
      <c r="M35" s="31"/>
    </row>
    <row r="36" spans="1:13" x14ac:dyDescent="0.25">
      <c r="B36" s="31"/>
      <c r="C36" s="31"/>
      <c r="D36" s="31"/>
      <c r="E36" s="31"/>
      <c r="F36" s="31"/>
      <c r="G36" s="31"/>
      <c r="H36" s="31"/>
      <c r="I36" s="31"/>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sheetData>
  <mergeCells count="6">
    <mergeCell ref="B30:H31"/>
    <mergeCell ref="H1:I1"/>
    <mergeCell ref="B15:H16"/>
    <mergeCell ref="B19:H20"/>
    <mergeCell ref="B3:H4"/>
    <mergeCell ref="B23:H28"/>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52"/>
  <sheetViews>
    <sheetView zoomScaleNormal="100" workbookViewId="0"/>
  </sheetViews>
  <sheetFormatPr defaultColWidth="9.140625" defaultRowHeight="15" x14ac:dyDescent="0.25"/>
  <cols>
    <col min="1" max="1" width="9.140625" style="24"/>
    <col min="2" max="2" width="16.28515625" style="24" customWidth="1"/>
    <col min="3" max="6" width="11.7109375" style="24" customWidth="1"/>
    <col min="7" max="10" width="10.7109375" style="24" customWidth="1"/>
    <col min="11" max="11" width="11.42578125" style="24" customWidth="1"/>
    <col min="12" max="16384" width="9.140625" style="24"/>
  </cols>
  <sheetData>
    <row r="1" spans="1:15" ht="15.95" customHeight="1" x14ac:dyDescent="0.25">
      <c r="A1" s="7">
        <v>20</v>
      </c>
      <c r="B1" s="27" t="s">
        <v>12</v>
      </c>
      <c r="C1" s="23"/>
      <c r="D1" s="23"/>
      <c r="E1" s="23"/>
      <c r="F1" s="23"/>
      <c r="G1" s="23"/>
      <c r="H1" s="23"/>
      <c r="I1" s="23"/>
      <c r="J1" s="23"/>
      <c r="K1" s="41"/>
    </row>
    <row r="2" spans="1:15" ht="15.95" customHeight="1" x14ac:dyDescent="0.25">
      <c r="A2" s="25"/>
      <c r="B2" s="34"/>
      <c r="C2" s="34"/>
      <c r="D2" s="34"/>
      <c r="E2" s="34"/>
      <c r="F2" s="34"/>
      <c r="G2" s="34"/>
      <c r="H2" s="34"/>
      <c r="I2" s="34"/>
      <c r="J2" s="34"/>
      <c r="K2" s="35"/>
    </row>
    <row r="3" spans="1:15" ht="15.95" customHeight="1" x14ac:dyDescent="0.25">
      <c r="A3" s="8" t="s">
        <v>13</v>
      </c>
      <c r="B3" s="90" t="s">
        <v>210</v>
      </c>
      <c r="C3" s="90"/>
      <c r="D3" s="90"/>
      <c r="E3" s="90"/>
      <c r="F3" s="90"/>
      <c r="G3" s="90"/>
      <c r="H3" s="90"/>
      <c r="I3" s="90"/>
      <c r="J3" s="90"/>
      <c r="K3" s="36"/>
      <c r="L3" s="31"/>
      <c r="M3" s="31"/>
      <c r="N3" s="31"/>
      <c r="O3" s="31"/>
    </row>
    <row r="4" spans="1:15" ht="15.95" customHeight="1" x14ac:dyDescent="0.25">
      <c r="A4" s="9">
        <f>INDEX('Point Grid'!B:B,MATCH('20'!A1,'Point Grid'!A:A,0))</f>
        <v>6</v>
      </c>
      <c r="B4" s="90"/>
      <c r="C4" s="90"/>
      <c r="D4" s="90"/>
      <c r="E4" s="90"/>
      <c r="F4" s="90"/>
      <c r="G4" s="90"/>
      <c r="H4" s="90"/>
      <c r="I4" s="90"/>
      <c r="J4" s="90"/>
      <c r="K4" s="36"/>
      <c r="L4" s="31"/>
      <c r="M4" s="31"/>
      <c r="N4" s="31"/>
      <c r="O4" s="31"/>
    </row>
    <row r="5" spans="1:15" ht="15.95" customHeight="1" x14ac:dyDescent="0.25">
      <c r="A5" s="9"/>
      <c r="B5" s="90"/>
      <c r="C5" s="90"/>
      <c r="D5" s="90"/>
      <c r="E5" s="90"/>
      <c r="F5" s="90"/>
      <c r="G5" s="90"/>
      <c r="H5" s="90"/>
      <c r="I5" s="90"/>
      <c r="J5" s="90"/>
      <c r="K5" s="36"/>
      <c r="L5" s="31"/>
      <c r="M5" s="31"/>
      <c r="N5" s="31"/>
      <c r="O5" s="31"/>
    </row>
    <row r="6" spans="1:15" ht="15.95" customHeight="1" x14ac:dyDescent="0.25">
      <c r="A6" s="9"/>
      <c r="B6" s="33"/>
      <c r="C6" s="33"/>
      <c r="D6" s="33"/>
      <c r="E6" s="33"/>
      <c r="F6" s="33"/>
      <c r="G6" s="33"/>
      <c r="H6" s="33"/>
      <c r="I6" s="33"/>
      <c r="J6" s="33"/>
      <c r="K6" s="36"/>
      <c r="L6" s="31"/>
      <c r="M6" s="31"/>
      <c r="N6" s="31"/>
      <c r="O6" s="31"/>
    </row>
    <row r="7" spans="1:15" ht="15.95" customHeight="1" x14ac:dyDescent="0.25">
      <c r="A7" s="9"/>
      <c r="B7" s="98" t="s">
        <v>211</v>
      </c>
      <c r="C7" s="95" t="s">
        <v>212</v>
      </c>
      <c r="D7" s="96"/>
      <c r="E7" s="96"/>
      <c r="F7" s="97"/>
      <c r="G7" s="95" t="s">
        <v>213</v>
      </c>
      <c r="H7" s="96"/>
      <c r="I7" s="96"/>
      <c r="J7" s="97"/>
      <c r="K7" s="36"/>
      <c r="L7" s="31"/>
      <c r="M7" s="31"/>
      <c r="N7" s="31"/>
      <c r="O7" s="31"/>
    </row>
    <row r="8" spans="1:15" ht="15.95" customHeight="1" x14ac:dyDescent="0.25">
      <c r="A8" s="9"/>
      <c r="B8" s="99"/>
      <c r="C8" s="77">
        <v>2008</v>
      </c>
      <c r="D8" s="78">
        <v>2009</v>
      </c>
      <c r="E8" s="78">
        <v>2010</v>
      </c>
      <c r="F8" s="79">
        <v>2011</v>
      </c>
      <c r="G8" s="77">
        <v>2008</v>
      </c>
      <c r="H8" s="78">
        <v>2009</v>
      </c>
      <c r="I8" s="78">
        <v>2010</v>
      </c>
      <c r="J8" s="79">
        <v>2011</v>
      </c>
      <c r="K8" s="36"/>
      <c r="L8" s="31"/>
      <c r="M8" s="31"/>
      <c r="N8" s="31"/>
      <c r="O8" s="31"/>
    </row>
    <row r="9" spans="1:15" ht="15.95" customHeight="1" x14ac:dyDescent="0.25">
      <c r="A9" s="9"/>
      <c r="B9" s="66" t="s">
        <v>214</v>
      </c>
      <c r="C9" s="68">
        <v>1000</v>
      </c>
      <c r="D9" s="69">
        <v>1250</v>
      </c>
      <c r="E9" s="69">
        <v>1500</v>
      </c>
      <c r="F9" s="70">
        <v>1800</v>
      </c>
      <c r="G9" s="68">
        <v>50</v>
      </c>
      <c r="H9" s="69">
        <v>62.5</v>
      </c>
      <c r="I9" s="69">
        <v>75</v>
      </c>
      <c r="J9" s="70">
        <v>80</v>
      </c>
      <c r="K9" s="36"/>
      <c r="L9" s="31"/>
      <c r="M9" s="31"/>
      <c r="N9" s="31"/>
      <c r="O9" s="31"/>
    </row>
    <row r="10" spans="1:15" ht="15.95" customHeight="1" x14ac:dyDescent="0.25">
      <c r="A10" s="9"/>
      <c r="B10" s="67" t="s">
        <v>215</v>
      </c>
      <c r="C10" s="71">
        <v>500</v>
      </c>
      <c r="D10" s="72">
        <v>625</v>
      </c>
      <c r="E10" s="72">
        <v>750</v>
      </c>
      <c r="F10" s="73">
        <v>900</v>
      </c>
      <c r="G10" s="71">
        <v>0</v>
      </c>
      <c r="H10" s="72">
        <v>0</v>
      </c>
      <c r="I10" s="72">
        <v>0</v>
      </c>
      <c r="J10" s="73">
        <v>0</v>
      </c>
      <c r="K10" s="36"/>
      <c r="L10" s="31"/>
      <c r="M10" s="31"/>
      <c r="N10" s="31"/>
      <c r="O10" s="31"/>
    </row>
    <row r="11" spans="1:15" ht="15.95" customHeight="1" x14ac:dyDescent="0.25">
      <c r="A11" s="9"/>
      <c r="B11" s="57" t="s">
        <v>133</v>
      </c>
      <c r="C11" s="74">
        <v>1500</v>
      </c>
      <c r="D11" s="75">
        <v>1875</v>
      </c>
      <c r="E11" s="75">
        <v>2250</v>
      </c>
      <c r="F11" s="76">
        <v>2700</v>
      </c>
      <c r="G11" s="74">
        <v>50</v>
      </c>
      <c r="H11" s="75">
        <v>62.5</v>
      </c>
      <c r="I11" s="75">
        <v>75</v>
      </c>
      <c r="J11" s="76">
        <v>80</v>
      </c>
      <c r="K11" s="36"/>
      <c r="L11" s="31"/>
      <c r="M11" s="31"/>
      <c r="N11" s="31"/>
      <c r="O11" s="31"/>
    </row>
    <row r="12" spans="1:15" ht="15.95" customHeight="1" x14ac:dyDescent="0.25">
      <c r="A12" s="9"/>
      <c r="B12" s="33"/>
      <c r="C12" s="33"/>
      <c r="D12" s="33"/>
      <c r="E12" s="33"/>
      <c r="F12" s="33"/>
      <c r="G12" s="33"/>
      <c r="H12" s="33"/>
      <c r="I12" s="33"/>
      <c r="J12" s="33"/>
      <c r="K12" s="36"/>
      <c r="L12" s="31"/>
      <c r="M12" s="31"/>
      <c r="N12" s="31"/>
      <c r="O12" s="31"/>
    </row>
    <row r="13" spans="1:15" ht="15.95" customHeight="1" x14ac:dyDescent="0.25">
      <c r="A13" s="9"/>
      <c r="B13" s="33" t="s">
        <v>217</v>
      </c>
      <c r="C13" s="33"/>
      <c r="D13" s="33"/>
      <c r="E13" s="33"/>
      <c r="F13" s="33"/>
      <c r="G13" s="33"/>
      <c r="H13" s="33"/>
      <c r="I13" s="33"/>
      <c r="J13" s="33"/>
      <c r="K13" s="36"/>
      <c r="L13" s="31"/>
      <c r="M13" s="31"/>
      <c r="N13" s="31"/>
      <c r="O13" s="31"/>
    </row>
    <row r="14" spans="1:15" ht="15.95" customHeight="1" x14ac:dyDescent="0.25">
      <c r="A14" s="9"/>
      <c r="B14" s="33" t="s">
        <v>216</v>
      </c>
      <c r="C14" s="33"/>
      <c r="D14" s="33"/>
      <c r="E14" s="33"/>
      <c r="F14" s="33"/>
      <c r="G14" s="33"/>
      <c r="H14" s="33"/>
      <c r="I14" s="33"/>
      <c r="J14" s="33"/>
      <c r="K14" s="36"/>
      <c r="L14" s="31"/>
      <c r="M14" s="31"/>
      <c r="N14" s="31"/>
      <c r="O14" s="31"/>
    </row>
    <row r="15" spans="1:15" ht="15.95" customHeight="1" x14ac:dyDescent="0.25">
      <c r="A15" s="9"/>
      <c r="B15" s="33"/>
      <c r="C15" s="33"/>
      <c r="D15" s="33"/>
      <c r="E15" s="33"/>
      <c r="F15" s="33"/>
      <c r="G15" s="33"/>
      <c r="H15" s="33"/>
      <c r="I15" s="33"/>
      <c r="J15" s="33"/>
      <c r="K15" s="36"/>
      <c r="L15" s="31"/>
      <c r="M15" s="31"/>
      <c r="N15" s="31"/>
      <c r="O15" s="31"/>
    </row>
    <row r="16" spans="1:15" ht="15.95" customHeight="1" x14ac:dyDescent="0.25">
      <c r="A16" s="9"/>
      <c r="B16" s="33" t="s">
        <v>227</v>
      </c>
      <c r="C16" s="33"/>
      <c r="D16" s="33"/>
      <c r="E16" s="33"/>
      <c r="F16" s="33"/>
      <c r="G16" s="33"/>
      <c r="H16" s="33"/>
      <c r="I16" s="33"/>
      <c r="J16" s="33"/>
      <c r="K16" s="36"/>
      <c r="L16" s="31"/>
      <c r="M16" s="31"/>
      <c r="N16" s="31"/>
      <c r="O16" s="31"/>
    </row>
    <row r="17" spans="1:15" ht="15.95" customHeight="1" x14ac:dyDescent="0.25">
      <c r="A17" s="9"/>
      <c r="B17" s="33"/>
      <c r="C17" s="33"/>
      <c r="D17" s="33"/>
      <c r="E17" s="33"/>
      <c r="F17" s="33"/>
      <c r="G17" s="33"/>
      <c r="H17" s="33"/>
      <c r="I17" s="33"/>
      <c r="J17" s="33"/>
      <c r="K17" s="36"/>
      <c r="L17" s="31"/>
      <c r="M17" s="31"/>
      <c r="N17" s="31"/>
      <c r="O17" s="31"/>
    </row>
    <row r="18" spans="1:15" ht="15.95" customHeight="1" x14ac:dyDescent="0.25">
      <c r="A18" s="9"/>
      <c r="B18" s="94"/>
      <c r="C18" s="94"/>
      <c r="D18" s="94"/>
      <c r="E18" s="58" t="s">
        <v>215</v>
      </c>
      <c r="F18" s="58" t="s">
        <v>214</v>
      </c>
      <c r="G18" s="33"/>
      <c r="H18" s="33"/>
      <c r="I18" s="33"/>
      <c r="J18" s="33"/>
      <c r="K18" s="36"/>
      <c r="L18" s="31"/>
      <c r="M18" s="31"/>
      <c r="N18" s="31"/>
      <c r="O18" s="31"/>
    </row>
    <row r="19" spans="1:15" ht="15.95" customHeight="1" x14ac:dyDescent="0.25">
      <c r="A19" s="9"/>
      <c r="B19" s="94" t="s">
        <v>218</v>
      </c>
      <c r="C19" s="94"/>
      <c r="D19" s="94"/>
      <c r="E19" s="80">
        <v>0.87</v>
      </c>
      <c r="F19" s="80">
        <v>0.72</v>
      </c>
      <c r="G19" s="33"/>
      <c r="H19" s="33"/>
      <c r="I19" s="33"/>
      <c r="J19" s="33"/>
      <c r="K19" s="36"/>
      <c r="L19" s="31"/>
      <c r="M19" s="31"/>
      <c r="N19" s="31"/>
      <c r="O19" s="31"/>
    </row>
    <row r="20" spans="1:15" ht="15.95" customHeight="1" x14ac:dyDescent="0.25">
      <c r="A20" s="9"/>
      <c r="B20" s="94" t="s">
        <v>219</v>
      </c>
      <c r="C20" s="94"/>
      <c r="D20" s="94"/>
      <c r="E20" s="80">
        <v>0.8</v>
      </c>
      <c r="F20" s="80">
        <v>0.74</v>
      </c>
      <c r="G20" s="33"/>
      <c r="H20" s="33"/>
      <c r="I20" s="33"/>
      <c r="J20" s="33"/>
      <c r="K20" s="36"/>
      <c r="L20" s="31"/>
      <c r="M20" s="31"/>
      <c r="N20" s="31"/>
      <c r="O20" s="31"/>
    </row>
    <row r="21" spans="1:15" ht="15.95" customHeight="1" x14ac:dyDescent="0.25">
      <c r="A21" s="9"/>
      <c r="B21" s="94" t="s">
        <v>220</v>
      </c>
      <c r="C21" s="94"/>
      <c r="D21" s="94"/>
      <c r="E21" s="80">
        <v>1.04</v>
      </c>
      <c r="F21" s="80">
        <v>0.93</v>
      </c>
      <c r="G21" s="33"/>
      <c r="H21" s="33"/>
      <c r="I21" s="33"/>
      <c r="J21" s="33"/>
      <c r="K21" s="36"/>
      <c r="L21" s="31"/>
      <c r="M21" s="31"/>
      <c r="N21" s="31"/>
      <c r="O21" s="31"/>
    </row>
    <row r="22" spans="1:15" ht="15.95" customHeight="1" x14ac:dyDescent="0.25">
      <c r="A22" s="9"/>
      <c r="B22" s="94" t="s">
        <v>221</v>
      </c>
      <c r="C22" s="94"/>
      <c r="D22" s="94"/>
      <c r="E22" s="58">
        <v>0.89</v>
      </c>
      <c r="F22" s="58">
        <v>0.81</v>
      </c>
      <c r="G22" s="33"/>
      <c r="H22" s="33"/>
      <c r="I22" s="33"/>
      <c r="J22" s="33"/>
      <c r="K22" s="36"/>
      <c r="L22" s="31"/>
      <c r="M22" s="31"/>
      <c r="N22" s="31"/>
      <c r="O22" s="31"/>
    </row>
    <row r="23" spans="1:15" ht="15.95" customHeight="1" x14ac:dyDescent="0.25">
      <c r="A23" s="9"/>
      <c r="B23" s="33"/>
      <c r="C23" s="33"/>
      <c r="D23" s="33"/>
      <c r="E23" s="44"/>
      <c r="F23" s="44"/>
      <c r="G23" s="33"/>
      <c r="H23" s="33"/>
      <c r="I23" s="33"/>
      <c r="J23" s="33"/>
      <c r="K23" s="36"/>
      <c r="L23" s="31"/>
      <c r="M23" s="31"/>
      <c r="N23" s="31"/>
      <c r="O23" s="31"/>
    </row>
    <row r="24" spans="1:15" ht="15.95" customHeight="1" x14ac:dyDescent="0.25">
      <c r="A24" s="28"/>
      <c r="B24" s="94"/>
      <c r="C24" s="94"/>
      <c r="D24" s="94"/>
      <c r="E24" s="58" t="s">
        <v>133</v>
      </c>
      <c r="F24" s="44"/>
      <c r="G24" s="33"/>
      <c r="H24" s="33"/>
      <c r="I24" s="33"/>
      <c r="J24" s="33"/>
      <c r="K24" s="36"/>
      <c r="L24" s="31"/>
      <c r="M24" s="31"/>
      <c r="N24" s="31"/>
      <c r="O24" s="31"/>
    </row>
    <row r="25" spans="1:15" ht="15.95" customHeight="1" x14ac:dyDescent="0.25">
      <c r="A25" s="26"/>
      <c r="B25" s="94" t="s">
        <v>222</v>
      </c>
      <c r="C25" s="94"/>
      <c r="D25" s="94"/>
      <c r="E25" s="80">
        <v>0.27</v>
      </c>
      <c r="F25" s="44"/>
      <c r="G25" s="33"/>
      <c r="H25" s="33"/>
      <c r="I25" s="33"/>
      <c r="J25" s="33"/>
      <c r="K25" s="36"/>
      <c r="L25" s="31"/>
      <c r="M25" s="31"/>
      <c r="N25" s="31"/>
      <c r="O25" s="31"/>
    </row>
    <row r="26" spans="1:15" ht="15.95" customHeight="1" x14ac:dyDescent="0.25">
      <c r="A26" s="29"/>
      <c r="B26" s="94" t="s">
        <v>223</v>
      </c>
      <c r="C26" s="94"/>
      <c r="D26" s="94"/>
      <c r="E26" s="81">
        <v>1000</v>
      </c>
      <c r="F26" s="46"/>
      <c r="G26" s="37"/>
      <c r="H26" s="37"/>
      <c r="I26" s="37"/>
      <c r="J26" s="37"/>
      <c r="K26" s="38"/>
      <c r="L26" s="31"/>
      <c r="M26" s="31"/>
      <c r="N26" s="31"/>
      <c r="O26" s="31"/>
    </row>
    <row r="27" spans="1:15" ht="15.95" customHeight="1" x14ac:dyDescent="0.25">
      <c r="A27" s="29"/>
      <c r="B27" s="37"/>
      <c r="C27" s="37"/>
      <c r="D27" s="37"/>
      <c r="E27" s="37"/>
      <c r="F27" s="37"/>
      <c r="G27" s="37"/>
      <c r="H27" s="37"/>
      <c r="I27" s="37"/>
      <c r="J27" s="37"/>
      <c r="K27" s="38"/>
      <c r="L27" s="31"/>
      <c r="M27" s="31"/>
      <c r="N27" s="31"/>
      <c r="O27" s="31"/>
    </row>
    <row r="28" spans="1:15" ht="15.95" customHeight="1" x14ac:dyDescent="0.25">
      <c r="A28" s="26" t="s">
        <v>2</v>
      </c>
      <c r="B28" s="90" t="s">
        <v>224</v>
      </c>
      <c r="C28" s="90"/>
      <c r="D28" s="90"/>
      <c r="E28" s="90"/>
      <c r="F28" s="90"/>
      <c r="G28" s="90"/>
      <c r="H28" s="90"/>
      <c r="I28" s="90"/>
      <c r="J28" s="90"/>
      <c r="K28" s="38"/>
      <c r="L28" s="31"/>
      <c r="M28" s="31"/>
      <c r="N28" s="31"/>
      <c r="O28" s="31"/>
    </row>
    <row r="29" spans="1:15" ht="15.95" customHeight="1" thickBot="1" x14ac:dyDescent="0.3">
      <c r="A29" s="9">
        <f>INDEX('Point Grid'!$C$8:$I$38,MATCH($A$1,'Point Grid'!$A$8:$A$38,0),MATCH(A28,'Point Grid'!$C$7:$I$7,0))</f>
        <v>4.25</v>
      </c>
      <c r="B29" s="90"/>
      <c r="C29" s="90"/>
      <c r="D29" s="90"/>
      <c r="E29" s="90"/>
      <c r="F29" s="90"/>
      <c r="G29" s="90"/>
      <c r="H29" s="90"/>
      <c r="I29" s="90"/>
      <c r="J29" s="90"/>
      <c r="K29" s="38"/>
      <c r="L29" s="31"/>
      <c r="M29" s="31"/>
      <c r="N29" s="31"/>
      <c r="O29" s="31"/>
    </row>
    <row r="30" spans="1:15" ht="15.95" customHeight="1" thickBot="1" x14ac:dyDescent="0.3">
      <c r="A30" s="5"/>
      <c r="B30" s="37"/>
      <c r="C30" s="37"/>
      <c r="D30" s="37"/>
      <c r="E30" s="37"/>
      <c r="F30" s="37"/>
      <c r="G30" s="37"/>
      <c r="H30" s="37"/>
      <c r="I30" s="37"/>
      <c r="J30" s="37"/>
      <c r="K30" s="38"/>
      <c r="L30" s="31"/>
      <c r="M30" s="31"/>
      <c r="N30" s="31"/>
      <c r="O30" s="31"/>
    </row>
    <row r="31" spans="1:15" ht="15.95" customHeight="1" x14ac:dyDescent="0.25">
      <c r="A31" s="29"/>
      <c r="B31" s="37"/>
      <c r="C31" s="37"/>
      <c r="D31" s="37"/>
      <c r="E31" s="37"/>
      <c r="F31" s="37"/>
      <c r="G31" s="37"/>
      <c r="H31" s="37"/>
      <c r="I31" s="37"/>
      <c r="J31" s="37"/>
      <c r="K31" s="38"/>
      <c r="L31" s="31"/>
      <c r="M31" s="31"/>
      <c r="N31" s="31"/>
      <c r="O31" s="31"/>
    </row>
    <row r="32" spans="1:15" ht="15.95" customHeight="1" x14ac:dyDescent="0.25">
      <c r="A32" s="26" t="s">
        <v>3</v>
      </c>
      <c r="B32" s="90" t="s">
        <v>225</v>
      </c>
      <c r="C32" s="90"/>
      <c r="D32" s="90"/>
      <c r="E32" s="90"/>
      <c r="F32" s="90"/>
      <c r="G32" s="90"/>
      <c r="H32" s="90"/>
      <c r="I32" s="90"/>
      <c r="J32" s="90"/>
      <c r="K32" s="38"/>
      <c r="L32" s="31"/>
      <c r="M32" s="31"/>
      <c r="N32" s="31"/>
      <c r="O32" s="31"/>
    </row>
    <row r="33" spans="1:15" ht="15.95" customHeight="1" thickBot="1" x14ac:dyDescent="0.3">
      <c r="A33" s="9">
        <f>INDEX('Point Grid'!$C$8:$I$38,MATCH($A$1,'Point Grid'!$A$8:$A$38,0),MATCH(A32,'Point Grid'!$C$7:$I$7,0))</f>
        <v>0.75</v>
      </c>
      <c r="B33" s="90"/>
      <c r="C33" s="90"/>
      <c r="D33" s="90"/>
      <c r="E33" s="90"/>
      <c r="F33" s="90"/>
      <c r="G33" s="90"/>
      <c r="H33" s="90"/>
      <c r="I33" s="90"/>
      <c r="J33" s="90"/>
      <c r="K33" s="38"/>
      <c r="L33" s="31"/>
      <c r="M33" s="31"/>
      <c r="N33" s="31"/>
      <c r="O33" s="31"/>
    </row>
    <row r="34" spans="1:15" ht="15.95" customHeight="1" thickBot="1" x14ac:dyDescent="0.3">
      <c r="A34" s="5"/>
      <c r="B34" s="37"/>
      <c r="C34" s="37"/>
      <c r="D34" s="37"/>
      <c r="E34" s="37"/>
      <c r="F34" s="37"/>
      <c r="G34" s="37"/>
      <c r="H34" s="37"/>
      <c r="I34" s="37"/>
      <c r="J34" s="37"/>
      <c r="K34" s="38"/>
      <c r="L34" s="31"/>
      <c r="M34" s="31"/>
      <c r="N34" s="31"/>
      <c r="O34" s="31"/>
    </row>
    <row r="35" spans="1:15" ht="15.95" customHeight="1" x14ac:dyDescent="0.25">
      <c r="A35" s="29"/>
      <c r="B35" s="37"/>
      <c r="C35" s="37"/>
      <c r="D35" s="37"/>
      <c r="E35" s="37"/>
      <c r="F35" s="37"/>
      <c r="G35" s="37"/>
      <c r="H35" s="37"/>
      <c r="I35" s="37"/>
      <c r="J35" s="37"/>
      <c r="K35" s="38"/>
      <c r="L35" s="31"/>
      <c r="M35" s="31"/>
      <c r="N35" s="31"/>
      <c r="O35" s="31"/>
    </row>
    <row r="36" spans="1:15" ht="15.95" customHeight="1" x14ac:dyDescent="0.25">
      <c r="A36" s="26" t="s">
        <v>4</v>
      </c>
      <c r="B36" s="90" t="s">
        <v>226</v>
      </c>
      <c r="C36" s="90"/>
      <c r="D36" s="90"/>
      <c r="E36" s="90"/>
      <c r="F36" s="90"/>
      <c r="G36" s="90"/>
      <c r="H36" s="90"/>
      <c r="I36" s="90"/>
      <c r="J36" s="90"/>
      <c r="K36" s="38"/>
      <c r="L36" s="31"/>
      <c r="M36" s="31"/>
      <c r="N36" s="31"/>
      <c r="O36" s="31"/>
    </row>
    <row r="37" spans="1:15" ht="15.95" customHeight="1" thickBot="1" x14ac:dyDescent="0.3">
      <c r="A37" s="9">
        <f>INDEX('Point Grid'!$C$8:$I$38,MATCH($A$1,'Point Grid'!$A$8:$A$38,0),MATCH(A36,'Point Grid'!$C$7:$I$7,0))</f>
        <v>1</v>
      </c>
      <c r="B37" s="90"/>
      <c r="C37" s="90"/>
      <c r="D37" s="90"/>
      <c r="E37" s="90"/>
      <c r="F37" s="90"/>
      <c r="G37" s="90"/>
      <c r="H37" s="90"/>
      <c r="I37" s="90"/>
      <c r="J37" s="90"/>
      <c r="K37" s="38"/>
      <c r="L37" s="31"/>
      <c r="M37" s="31"/>
      <c r="N37" s="31"/>
      <c r="O37" s="31"/>
    </row>
    <row r="38" spans="1:15" ht="15.95" customHeight="1" thickBot="1" x14ac:dyDescent="0.3">
      <c r="A38" s="5"/>
      <c r="B38" s="37"/>
      <c r="C38" s="37"/>
      <c r="D38" s="37"/>
      <c r="E38" s="37"/>
      <c r="F38" s="37"/>
      <c r="G38" s="37"/>
      <c r="H38" s="37"/>
      <c r="I38" s="37"/>
      <c r="J38" s="37"/>
      <c r="K38" s="38"/>
      <c r="L38" s="31"/>
      <c r="M38" s="31"/>
      <c r="N38" s="31"/>
      <c r="O38" s="31"/>
    </row>
    <row r="39" spans="1:15" ht="15.95" customHeight="1" thickBot="1" x14ac:dyDescent="0.3">
      <c r="A39" s="30"/>
      <c r="B39" s="39"/>
      <c r="C39" s="39"/>
      <c r="D39" s="39"/>
      <c r="E39" s="39"/>
      <c r="F39" s="39"/>
      <c r="G39" s="39"/>
      <c r="H39" s="39"/>
      <c r="I39" s="39"/>
      <c r="J39" s="39"/>
      <c r="K39" s="40"/>
      <c r="L39" s="31"/>
      <c r="M39" s="31"/>
      <c r="N39" s="31"/>
      <c r="O39" s="31"/>
    </row>
    <row r="40" spans="1:15" x14ac:dyDescent="0.25">
      <c r="B40" s="31"/>
      <c r="C40" s="31"/>
      <c r="D40" s="31"/>
      <c r="E40" s="31"/>
      <c r="F40" s="31"/>
      <c r="G40" s="31"/>
      <c r="H40" s="31"/>
      <c r="I40" s="31"/>
      <c r="J40" s="31"/>
      <c r="K40" s="31"/>
      <c r="L40" s="31"/>
      <c r="M40" s="31"/>
      <c r="N40" s="31"/>
      <c r="O40" s="31"/>
    </row>
    <row r="41" spans="1:15" x14ac:dyDescent="0.25">
      <c r="B41" s="31"/>
      <c r="C41" s="31"/>
      <c r="D41" s="31"/>
      <c r="E41" s="31"/>
      <c r="F41" s="31"/>
      <c r="G41" s="31"/>
      <c r="H41" s="31"/>
      <c r="I41" s="31"/>
      <c r="J41" s="31"/>
      <c r="K41" s="31"/>
      <c r="L41" s="31"/>
      <c r="M41" s="31"/>
      <c r="N41" s="31"/>
      <c r="O41" s="31"/>
    </row>
    <row r="42" spans="1:15" x14ac:dyDescent="0.25">
      <c r="B42" s="31"/>
      <c r="C42" s="31"/>
      <c r="D42" s="31"/>
      <c r="E42" s="31"/>
      <c r="F42" s="31"/>
      <c r="G42" s="31"/>
      <c r="H42" s="31"/>
      <c r="I42" s="31"/>
      <c r="J42" s="31"/>
      <c r="K42" s="31"/>
      <c r="L42" s="31"/>
      <c r="M42" s="31"/>
      <c r="N42" s="31"/>
      <c r="O42" s="31"/>
    </row>
    <row r="43" spans="1:15" x14ac:dyDescent="0.25">
      <c r="B43" s="31"/>
      <c r="C43" s="31"/>
      <c r="D43" s="31"/>
      <c r="E43" s="31"/>
      <c r="F43" s="31"/>
      <c r="G43" s="31"/>
      <c r="H43" s="31"/>
      <c r="I43" s="31"/>
      <c r="J43" s="31"/>
      <c r="K43" s="31"/>
      <c r="L43" s="31"/>
      <c r="M43" s="31"/>
      <c r="N43" s="31"/>
      <c r="O43" s="31"/>
    </row>
    <row r="44" spans="1:15" x14ac:dyDescent="0.25">
      <c r="B44" s="31"/>
      <c r="C44" s="31"/>
      <c r="D44" s="31"/>
      <c r="E44" s="31"/>
      <c r="F44" s="31"/>
      <c r="G44" s="31"/>
      <c r="H44" s="31"/>
      <c r="I44" s="31"/>
      <c r="J44" s="31"/>
      <c r="K44" s="31"/>
      <c r="L44" s="31"/>
      <c r="M44" s="31"/>
      <c r="N44" s="31"/>
      <c r="O44" s="31"/>
    </row>
    <row r="45" spans="1:15" x14ac:dyDescent="0.25">
      <c r="B45" s="31"/>
      <c r="C45" s="31"/>
      <c r="D45" s="31"/>
      <c r="E45" s="31"/>
      <c r="F45" s="31"/>
      <c r="G45" s="31"/>
      <c r="H45" s="31"/>
      <c r="I45" s="31"/>
      <c r="J45" s="31"/>
      <c r="K45" s="31"/>
      <c r="L45" s="31"/>
      <c r="M45" s="31"/>
      <c r="N45" s="31"/>
      <c r="O45" s="31"/>
    </row>
    <row r="46" spans="1:15" x14ac:dyDescent="0.25">
      <c r="B46" s="31"/>
      <c r="C46" s="31"/>
      <c r="D46" s="31"/>
      <c r="E46" s="31"/>
      <c r="F46" s="31"/>
      <c r="G46" s="31"/>
      <c r="H46" s="31"/>
      <c r="I46" s="31"/>
      <c r="J46" s="31"/>
      <c r="K46" s="31"/>
      <c r="L46" s="31"/>
      <c r="M46" s="31"/>
      <c r="N46" s="31"/>
      <c r="O46" s="31"/>
    </row>
    <row r="47" spans="1:15" x14ac:dyDescent="0.25">
      <c r="B47" s="31"/>
      <c r="C47" s="31"/>
      <c r="D47" s="31"/>
      <c r="E47" s="31"/>
      <c r="F47" s="31"/>
      <c r="G47" s="31"/>
      <c r="H47" s="31"/>
      <c r="I47" s="31"/>
      <c r="J47" s="31"/>
      <c r="K47" s="31"/>
      <c r="L47" s="31"/>
      <c r="M47" s="31"/>
      <c r="N47" s="31"/>
      <c r="O47" s="31"/>
    </row>
    <row r="48" spans="1:15" x14ac:dyDescent="0.25">
      <c r="B48" s="31"/>
      <c r="C48" s="31"/>
      <c r="D48" s="31"/>
      <c r="E48" s="31"/>
      <c r="F48" s="31"/>
      <c r="G48" s="31"/>
      <c r="H48" s="31"/>
      <c r="I48" s="31"/>
      <c r="J48" s="31"/>
      <c r="K48" s="31"/>
      <c r="L48" s="31"/>
      <c r="M48" s="31"/>
      <c r="N48" s="31"/>
      <c r="O48" s="31"/>
    </row>
    <row r="49" spans="2:15" x14ac:dyDescent="0.25">
      <c r="B49" s="31"/>
      <c r="C49" s="31"/>
      <c r="D49" s="31"/>
      <c r="E49" s="31"/>
      <c r="F49" s="31"/>
      <c r="G49" s="31"/>
      <c r="H49" s="31"/>
      <c r="I49" s="31"/>
      <c r="J49" s="31"/>
      <c r="K49" s="31"/>
      <c r="L49" s="31"/>
      <c r="M49" s="31"/>
      <c r="N49" s="31"/>
      <c r="O49" s="31"/>
    </row>
    <row r="50" spans="2:15" x14ac:dyDescent="0.25">
      <c r="B50" s="31"/>
      <c r="C50" s="31"/>
      <c r="D50" s="31"/>
      <c r="E50" s="31"/>
      <c r="F50" s="31"/>
      <c r="G50" s="31"/>
      <c r="H50" s="31"/>
      <c r="I50" s="31"/>
      <c r="J50" s="31"/>
      <c r="K50" s="31"/>
      <c r="L50" s="31"/>
      <c r="M50" s="31"/>
      <c r="N50" s="31"/>
      <c r="O50" s="31"/>
    </row>
    <row r="51" spans="2:15" x14ac:dyDescent="0.25">
      <c r="B51" s="31"/>
      <c r="C51" s="31"/>
      <c r="D51" s="31"/>
      <c r="E51" s="31"/>
      <c r="F51" s="31"/>
      <c r="G51" s="31"/>
      <c r="H51" s="31"/>
      <c r="I51" s="31"/>
      <c r="J51" s="31"/>
      <c r="K51" s="31"/>
      <c r="L51" s="31"/>
      <c r="M51" s="31"/>
      <c r="N51" s="31"/>
      <c r="O51" s="31"/>
    </row>
    <row r="52" spans="2:15" x14ac:dyDescent="0.25">
      <c r="B52" s="31"/>
      <c r="C52" s="31"/>
      <c r="D52" s="31"/>
      <c r="E52" s="31"/>
      <c r="F52" s="31"/>
      <c r="G52" s="31"/>
      <c r="H52" s="31"/>
      <c r="I52" s="31"/>
      <c r="J52" s="31"/>
      <c r="K52" s="31"/>
      <c r="L52" s="31"/>
      <c r="M52" s="31"/>
      <c r="N52" s="31"/>
      <c r="O52" s="31"/>
    </row>
  </sheetData>
  <mergeCells count="15">
    <mergeCell ref="B18:D18"/>
    <mergeCell ref="B28:J29"/>
    <mergeCell ref="B32:J33"/>
    <mergeCell ref="B36:J37"/>
    <mergeCell ref="B3:J5"/>
    <mergeCell ref="C7:F7"/>
    <mergeCell ref="G7:J7"/>
    <mergeCell ref="B7:B8"/>
    <mergeCell ref="B19:D19"/>
    <mergeCell ref="B20:D20"/>
    <mergeCell ref="B21:D21"/>
    <mergeCell ref="B22:D22"/>
    <mergeCell ref="B24:D24"/>
    <mergeCell ref="B25:D25"/>
    <mergeCell ref="B26:D26"/>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2">
    <dataValidation type="decimal" allowBlank="1" showInputMessage="1" showErrorMessage="1" sqref="A25">
      <formula1>0</formula1>
      <formula2>#REF!</formula2>
    </dataValidation>
    <dataValidation type="list" allowBlank="1" showInputMessage="1" showErrorMessage="1" sqref="B1">
      <formula1>"Finished, Flag for Review, Incomplete"</formula1>
    </dataValidation>
  </dataValidations>
  <hyperlinks>
    <hyperlink ref="K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47"/>
  <sheetViews>
    <sheetView zoomScaleNormal="100" workbookViewId="0"/>
  </sheetViews>
  <sheetFormatPr defaultColWidth="9.140625" defaultRowHeight="15" x14ac:dyDescent="0.25"/>
  <cols>
    <col min="1" max="1" width="9.140625" style="24"/>
    <col min="2" max="2" width="37.140625" style="24" customWidth="1"/>
    <col min="3" max="4" width="12" style="24" customWidth="1"/>
    <col min="5" max="6" width="11.42578125" style="24" customWidth="1"/>
    <col min="7" max="7" width="15.7109375" style="24" customWidth="1"/>
    <col min="8" max="9" width="11.42578125" style="24" customWidth="1"/>
    <col min="10" max="16384" width="9.140625" style="24"/>
  </cols>
  <sheetData>
    <row r="1" spans="1:13" ht="15.95" customHeight="1" x14ac:dyDescent="0.25">
      <c r="A1" s="7">
        <v>21</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228</v>
      </c>
      <c r="C3" s="90"/>
      <c r="D3" s="90"/>
      <c r="E3" s="90"/>
      <c r="F3" s="90"/>
      <c r="G3" s="90"/>
      <c r="H3" s="90"/>
      <c r="I3" s="36"/>
      <c r="J3" s="31"/>
      <c r="K3" s="31"/>
      <c r="L3" s="31"/>
      <c r="M3" s="31"/>
    </row>
    <row r="4" spans="1:13" ht="15.95" customHeight="1" x14ac:dyDescent="0.25">
      <c r="A4" s="9">
        <f>INDEX('Point Grid'!B:B,MATCH('21'!A1,'Point Grid'!A:A,0))</f>
        <v>4.25</v>
      </c>
      <c r="B4" s="90"/>
      <c r="C4" s="90"/>
      <c r="D4" s="90"/>
      <c r="E4" s="90"/>
      <c r="F4" s="90"/>
      <c r="G4" s="90"/>
      <c r="H4" s="90"/>
      <c r="I4" s="36"/>
      <c r="J4" s="31"/>
      <c r="K4" s="31"/>
      <c r="L4" s="31"/>
      <c r="M4" s="31"/>
    </row>
    <row r="5" spans="1:13" ht="15.95" customHeight="1" x14ac:dyDescent="0.25">
      <c r="A5" s="9"/>
      <c r="B5" s="90"/>
      <c r="C5" s="90"/>
      <c r="D5" s="90"/>
      <c r="E5" s="90"/>
      <c r="F5" s="90"/>
      <c r="G5" s="90"/>
      <c r="H5" s="90"/>
      <c r="I5" s="36"/>
      <c r="J5" s="31"/>
      <c r="K5" s="31"/>
      <c r="L5" s="31"/>
      <c r="M5" s="31"/>
    </row>
    <row r="6" spans="1:13" ht="15.95" customHeight="1" x14ac:dyDescent="0.25">
      <c r="A6" s="9"/>
      <c r="B6" s="90"/>
      <c r="C6" s="90"/>
      <c r="D6" s="90"/>
      <c r="E6" s="90"/>
      <c r="F6" s="90"/>
      <c r="G6" s="90"/>
      <c r="H6" s="90"/>
      <c r="I6" s="36"/>
      <c r="J6" s="31"/>
      <c r="K6" s="31"/>
      <c r="L6" s="31"/>
      <c r="M6" s="31"/>
    </row>
    <row r="7" spans="1:13" ht="26.1" customHeight="1" x14ac:dyDescent="0.25">
      <c r="A7" s="9"/>
      <c r="B7" s="90"/>
      <c r="C7" s="90"/>
      <c r="D7" s="90"/>
      <c r="E7" s="90"/>
      <c r="F7" s="90"/>
      <c r="G7" s="90"/>
      <c r="H7" s="90"/>
      <c r="I7" s="36"/>
      <c r="J7" s="31"/>
      <c r="K7" s="31"/>
      <c r="L7" s="31"/>
      <c r="M7" s="31"/>
    </row>
    <row r="8" spans="1:13" ht="15.95" customHeight="1" x14ac:dyDescent="0.25">
      <c r="A8" s="9"/>
      <c r="B8" s="33"/>
      <c r="C8" s="33"/>
      <c r="D8" s="33"/>
      <c r="E8" s="33"/>
      <c r="F8" s="33"/>
      <c r="G8" s="33"/>
      <c r="H8" s="33"/>
      <c r="I8" s="36"/>
      <c r="J8" s="31"/>
      <c r="K8" s="31"/>
      <c r="L8" s="31"/>
      <c r="M8" s="31"/>
    </row>
    <row r="9" spans="1:13" ht="15.95" customHeight="1" x14ac:dyDescent="0.25">
      <c r="A9" s="9"/>
      <c r="B9" s="63" t="s">
        <v>229</v>
      </c>
      <c r="C9" s="82">
        <v>2011</v>
      </c>
      <c r="D9" s="82">
        <v>2010</v>
      </c>
      <c r="E9" s="33"/>
      <c r="F9" s="33"/>
      <c r="G9" s="33"/>
      <c r="H9" s="33"/>
      <c r="I9" s="36"/>
      <c r="J9" s="31"/>
      <c r="K9" s="31"/>
      <c r="L9" s="31"/>
      <c r="M9" s="31"/>
    </row>
    <row r="10" spans="1:13" ht="15.95" customHeight="1" x14ac:dyDescent="0.25">
      <c r="A10" s="9"/>
      <c r="B10" s="57" t="s">
        <v>230</v>
      </c>
      <c r="C10" s="60">
        <v>45430</v>
      </c>
      <c r="D10" s="60">
        <v>33759</v>
      </c>
      <c r="E10" s="33"/>
      <c r="F10" s="33"/>
      <c r="G10" s="33"/>
      <c r="H10" s="33"/>
      <c r="I10" s="36"/>
      <c r="J10" s="31"/>
      <c r="K10" s="31"/>
      <c r="L10" s="31"/>
      <c r="M10" s="31"/>
    </row>
    <row r="11" spans="1:13" ht="15.95" customHeight="1" x14ac:dyDescent="0.25">
      <c r="A11" s="9"/>
      <c r="B11" s="57" t="s">
        <v>231</v>
      </c>
      <c r="C11" s="60">
        <v>24580</v>
      </c>
      <c r="D11" s="60">
        <v>22122</v>
      </c>
      <c r="E11" s="33"/>
      <c r="F11" s="33"/>
      <c r="G11" s="33"/>
      <c r="H11" s="33"/>
      <c r="I11" s="36"/>
      <c r="J11" s="31"/>
      <c r="K11" s="31"/>
      <c r="L11" s="31"/>
      <c r="M11" s="31"/>
    </row>
    <row r="12" spans="1:13" ht="15.95" customHeight="1" x14ac:dyDescent="0.25">
      <c r="A12" s="9"/>
      <c r="B12" s="57"/>
      <c r="C12" s="57"/>
      <c r="D12" s="57"/>
      <c r="E12" s="33"/>
      <c r="F12" s="33"/>
      <c r="G12" s="33"/>
      <c r="H12" s="33"/>
      <c r="I12" s="36"/>
      <c r="J12" s="31"/>
      <c r="K12" s="31"/>
      <c r="L12" s="31"/>
      <c r="M12" s="31"/>
    </row>
    <row r="13" spans="1:13" ht="15.95" customHeight="1" x14ac:dyDescent="0.25">
      <c r="A13" s="9"/>
      <c r="B13" s="63" t="s">
        <v>232</v>
      </c>
      <c r="C13" s="57"/>
      <c r="D13" s="57"/>
      <c r="E13" s="33"/>
      <c r="F13" s="33"/>
      <c r="G13" s="33"/>
      <c r="H13" s="33"/>
      <c r="I13" s="36"/>
      <c r="J13" s="31"/>
      <c r="K13" s="31"/>
      <c r="L13" s="31"/>
      <c r="M13" s="31"/>
    </row>
    <row r="14" spans="1:13" ht="15.95" customHeight="1" x14ac:dyDescent="0.25">
      <c r="A14" s="9"/>
      <c r="B14" s="57" t="s">
        <v>233</v>
      </c>
      <c r="C14" s="60">
        <v>21280</v>
      </c>
      <c r="D14" s="60">
        <v>25684</v>
      </c>
      <c r="E14" s="33"/>
      <c r="F14" s="33"/>
      <c r="G14" s="33"/>
      <c r="H14" s="33"/>
      <c r="I14" s="36"/>
      <c r="J14" s="31"/>
      <c r="K14" s="31"/>
      <c r="L14" s="31"/>
      <c r="M14" s="31"/>
    </row>
    <row r="15" spans="1:13" ht="15.95" customHeight="1" x14ac:dyDescent="0.25">
      <c r="A15" s="9"/>
      <c r="B15" s="57" t="s">
        <v>234</v>
      </c>
      <c r="C15" s="60">
        <v>13832</v>
      </c>
      <c r="D15" s="60">
        <v>17799</v>
      </c>
      <c r="E15" s="33"/>
      <c r="F15" s="33"/>
      <c r="G15" s="33"/>
      <c r="H15" s="33"/>
      <c r="I15" s="36"/>
      <c r="J15" s="31"/>
      <c r="K15" s="31"/>
      <c r="L15" s="31"/>
      <c r="M15" s="31"/>
    </row>
    <row r="16" spans="1:13" ht="15.95" customHeight="1" x14ac:dyDescent="0.25">
      <c r="A16" s="9"/>
      <c r="B16" s="57" t="s">
        <v>235</v>
      </c>
      <c r="C16" s="60">
        <v>5320</v>
      </c>
      <c r="D16" s="60">
        <v>6549</v>
      </c>
      <c r="E16" s="33"/>
      <c r="F16" s="33"/>
      <c r="G16" s="33"/>
      <c r="H16" s="33"/>
      <c r="I16" s="36"/>
      <c r="J16" s="31"/>
      <c r="K16" s="31"/>
      <c r="L16" s="31"/>
      <c r="M16" s="31"/>
    </row>
    <row r="17" spans="1:13" ht="15.95" customHeight="1" x14ac:dyDescent="0.25">
      <c r="A17" s="9"/>
      <c r="B17" s="57" t="s">
        <v>109</v>
      </c>
      <c r="C17" s="60">
        <v>680</v>
      </c>
      <c r="D17" s="60">
        <v>560</v>
      </c>
      <c r="E17" s="33"/>
      <c r="F17" s="33"/>
      <c r="G17" s="33"/>
      <c r="H17" s="33"/>
      <c r="I17" s="36"/>
      <c r="J17" s="31"/>
      <c r="K17" s="31"/>
      <c r="L17" s="31"/>
      <c r="M17" s="31"/>
    </row>
    <row r="18" spans="1:13" ht="15.95" customHeight="1" x14ac:dyDescent="0.25">
      <c r="A18" s="28"/>
      <c r="B18" s="57" t="s">
        <v>110</v>
      </c>
      <c r="C18" s="60">
        <v>1359</v>
      </c>
      <c r="D18" s="60">
        <v>1119</v>
      </c>
      <c r="E18" s="33"/>
      <c r="F18" s="33"/>
      <c r="G18" s="33"/>
      <c r="H18" s="33"/>
      <c r="I18" s="36"/>
      <c r="J18" s="31"/>
      <c r="K18" s="31"/>
      <c r="L18" s="31"/>
      <c r="M18" s="31"/>
    </row>
    <row r="19" spans="1:13" ht="15.95" customHeight="1" x14ac:dyDescent="0.25">
      <c r="A19" s="26"/>
      <c r="B19" s="57" t="s">
        <v>236</v>
      </c>
      <c r="C19" s="60">
        <v>59</v>
      </c>
      <c r="D19" s="60">
        <v>68</v>
      </c>
      <c r="E19" s="33"/>
      <c r="F19" s="33"/>
      <c r="G19" s="33"/>
      <c r="H19" s="33"/>
      <c r="I19" s="36"/>
      <c r="J19" s="31"/>
      <c r="K19" s="31"/>
      <c r="L19" s="31"/>
      <c r="M19" s="31"/>
    </row>
    <row r="20" spans="1:13" ht="15.95" customHeight="1" x14ac:dyDescent="0.25">
      <c r="A20" s="26"/>
      <c r="B20" s="57" t="s">
        <v>111</v>
      </c>
      <c r="C20" s="60">
        <v>298</v>
      </c>
      <c r="D20" s="60">
        <v>268</v>
      </c>
      <c r="E20" s="33"/>
      <c r="F20" s="33"/>
      <c r="G20" s="33"/>
      <c r="H20" s="33"/>
      <c r="I20" s="36"/>
      <c r="J20" s="31"/>
      <c r="K20" s="31"/>
      <c r="L20" s="31"/>
      <c r="M20" s="31"/>
    </row>
    <row r="21" spans="1:13" ht="15.95" customHeight="1" x14ac:dyDescent="0.25">
      <c r="A21" s="26"/>
      <c r="B21" s="57" t="s">
        <v>237</v>
      </c>
      <c r="C21" s="60">
        <v>2766</v>
      </c>
      <c r="D21" s="60">
        <v>3082</v>
      </c>
      <c r="E21" s="33"/>
      <c r="F21" s="33"/>
      <c r="G21" s="33"/>
      <c r="H21" s="33"/>
      <c r="I21" s="36"/>
      <c r="J21" s="31"/>
      <c r="K21" s="31"/>
      <c r="L21" s="31"/>
      <c r="M21" s="31"/>
    </row>
    <row r="22" spans="1:13" ht="15.95" customHeight="1" x14ac:dyDescent="0.25">
      <c r="A22" s="26"/>
      <c r="B22" s="57"/>
      <c r="C22" s="57"/>
      <c r="D22" s="57"/>
      <c r="E22" s="33"/>
      <c r="F22" s="33"/>
      <c r="G22" s="33"/>
      <c r="H22" s="33"/>
      <c r="I22" s="36"/>
      <c r="J22" s="31"/>
      <c r="K22" s="31"/>
      <c r="L22" s="31"/>
      <c r="M22" s="31"/>
    </row>
    <row r="23" spans="1:13" ht="15.95" customHeight="1" x14ac:dyDescent="0.25">
      <c r="A23" s="26"/>
      <c r="B23" s="63" t="s">
        <v>238</v>
      </c>
      <c r="C23" s="57"/>
      <c r="D23" s="57"/>
      <c r="E23" s="33"/>
      <c r="F23" s="33"/>
      <c r="G23" s="33"/>
      <c r="H23" s="33"/>
      <c r="I23" s="36"/>
      <c r="J23" s="31"/>
      <c r="K23" s="31"/>
      <c r="L23" s="31"/>
      <c r="M23" s="31"/>
    </row>
    <row r="24" spans="1:13" ht="15.95" customHeight="1" x14ac:dyDescent="0.25">
      <c r="A24" s="26"/>
      <c r="B24" s="57" t="s">
        <v>239</v>
      </c>
      <c r="C24" s="60">
        <v>13002</v>
      </c>
      <c r="D24" s="60">
        <v>15307</v>
      </c>
      <c r="E24" s="33"/>
      <c r="F24" s="33"/>
      <c r="G24" s="33"/>
      <c r="H24" s="33"/>
      <c r="I24" s="36"/>
      <c r="J24" s="31"/>
      <c r="K24" s="31"/>
      <c r="L24" s="31"/>
      <c r="M24" s="31"/>
    </row>
    <row r="25" spans="1:13" ht="15.95" customHeight="1" x14ac:dyDescent="0.25">
      <c r="A25" s="26"/>
      <c r="B25" s="57" t="s">
        <v>119</v>
      </c>
      <c r="C25" s="60">
        <v>5012</v>
      </c>
      <c r="D25" s="60">
        <v>7705</v>
      </c>
      <c r="E25" s="33"/>
      <c r="F25" s="33"/>
      <c r="G25" s="33"/>
      <c r="H25" s="33"/>
      <c r="I25" s="36"/>
      <c r="J25" s="31"/>
      <c r="K25" s="31"/>
      <c r="L25" s="31"/>
      <c r="M25" s="31"/>
    </row>
    <row r="26" spans="1:13" ht="15.95" customHeight="1" x14ac:dyDescent="0.25">
      <c r="A26" s="29"/>
      <c r="B26" s="37"/>
      <c r="C26" s="37"/>
      <c r="D26" s="37"/>
      <c r="E26" s="37"/>
      <c r="F26" s="37"/>
      <c r="G26" s="37"/>
      <c r="H26" s="37"/>
      <c r="I26" s="38"/>
      <c r="J26" s="31"/>
      <c r="K26" s="31"/>
      <c r="L26" s="31"/>
      <c r="M26" s="31"/>
    </row>
    <row r="27" spans="1:13" ht="15.95" customHeight="1" x14ac:dyDescent="0.25">
      <c r="A27" s="26" t="s">
        <v>2</v>
      </c>
      <c r="B27" s="90" t="s">
        <v>240</v>
      </c>
      <c r="C27" s="90"/>
      <c r="D27" s="90"/>
      <c r="E27" s="90"/>
      <c r="F27" s="90"/>
      <c r="G27" s="90"/>
      <c r="H27" s="90"/>
      <c r="I27" s="38"/>
      <c r="J27" s="31"/>
      <c r="K27" s="31"/>
      <c r="L27" s="31"/>
      <c r="M27" s="31"/>
    </row>
    <row r="28" spans="1:13" ht="15.95" customHeight="1" thickBot="1" x14ac:dyDescent="0.3">
      <c r="A28" s="9">
        <f>INDEX('Point Grid'!$C$8:$I$38,MATCH($A$1,'Point Grid'!$A$8:$A$38,0),MATCH(A27,'Point Grid'!$C$7:$I$7,0))</f>
        <v>2.25</v>
      </c>
      <c r="B28" s="90"/>
      <c r="C28" s="90"/>
      <c r="D28" s="90"/>
      <c r="E28" s="90"/>
      <c r="F28" s="90"/>
      <c r="G28" s="90"/>
      <c r="H28" s="90"/>
      <c r="I28" s="38"/>
      <c r="J28" s="31"/>
      <c r="K28" s="31"/>
      <c r="L28" s="31"/>
      <c r="M28" s="31"/>
    </row>
    <row r="29" spans="1:13" ht="15.95" customHeight="1" thickBot="1" x14ac:dyDescent="0.3">
      <c r="A29" s="5"/>
      <c r="B29" s="37"/>
      <c r="C29" s="37"/>
      <c r="D29" s="37"/>
      <c r="E29" s="37"/>
      <c r="F29" s="37"/>
      <c r="G29" s="37"/>
      <c r="H29" s="37"/>
      <c r="I29" s="38"/>
      <c r="J29" s="31"/>
      <c r="K29" s="31"/>
      <c r="L29" s="31"/>
      <c r="M29" s="31"/>
    </row>
    <row r="30" spans="1:13" ht="15.95" customHeight="1" x14ac:dyDescent="0.25">
      <c r="A30" s="29"/>
      <c r="B30" s="37"/>
      <c r="C30" s="37"/>
      <c r="D30" s="37"/>
      <c r="E30" s="37"/>
      <c r="F30" s="37"/>
      <c r="G30" s="37"/>
      <c r="H30" s="37"/>
      <c r="I30" s="38"/>
      <c r="J30" s="31"/>
      <c r="K30" s="31"/>
      <c r="L30" s="31"/>
      <c r="M30" s="31"/>
    </row>
    <row r="31" spans="1:13" ht="15.95" customHeight="1" x14ac:dyDescent="0.25">
      <c r="A31" s="26" t="s">
        <v>3</v>
      </c>
      <c r="B31" s="90" t="s">
        <v>241</v>
      </c>
      <c r="C31" s="90"/>
      <c r="D31" s="90"/>
      <c r="E31" s="90"/>
      <c r="F31" s="90"/>
      <c r="G31" s="90"/>
      <c r="H31" s="90"/>
      <c r="I31" s="38"/>
      <c r="J31" s="31"/>
      <c r="K31" s="31"/>
      <c r="L31" s="31"/>
      <c r="M31" s="31"/>
    </row>
    <row r="32" spans="1:13" ht="15.95" customHeight="1" thickBot="1" x14ac:dyDescent="0.3">
      <c r="A32" s="9">
        <f>INDEX('Point Grid'!$C$8:$I$38,MATCH($A$1,'Point Grid'!$A$8:$A$38,0),MATCH(A31,'Point Grid'!$C$7:$I$7,0))</f>
        <v>2</v>
      </c>
      <c r="B32" s="90"/>
      <c r="C32" s="90"/>
      <c r="D32" s="90"/>
      <c r="E32" s="90"/>
      <c r="F32" s="90"/>
      <c r="G32" s="90"/>
      <c r="H32" s="90"/>
      <c r="I32" s="38"/>
      <c r="J32" s="31"/>
      <c r="K32" s="31"/>
      <c r="L32" s="31"/>
      <c r="M32" s="31"/>
    </row>
    <row r="33" spans="1:13" ht="15.95" customHeight="1" thickBot="1" x14ac:dyDescent="0.3">
      <c r="A33" s="5"/>
      <c r="B33" s="37"/>
      <c r="C33" s="37"/>
      <c r="D33" s="37"/>
      <c r="E33" s="37"/>
      <c r="F33" s="37"/>
      <c r="G33" s="37"/>
      <c r="H33" s="37"/>
      <c r="I33" s="38"/>
      <c r="J33" s="31"/>
      <c r="K33" s="31"/>
      <c r="L33" s="31"/>
      <c r="M33" s="31"/>
    </row>
    <row r="34" spans="1:13" ht="15.95" customHeight="1" thickBot="1" x14ac:dyDescent="0.3">
      <c r="A34" s="30"/>
      <c r="B34" s="39"/>
      <c r="C34" s="39"/>
      <c r="D34" s="39"/>
      <c r="E34" s="39"/>
      <c r="F34" s="39"/>
      <c r="G34" s="39"/>
      <c r="H34" s="39"/>
      <c r="I34" s="40"/>
      <c r="J34" s="31"/>
      <c r="K34" s="31"/>
      <c r="L34" s="31"/>
      <c r="M34" s="31"/>
    </row>
    <row r="35" spans="1:13" x14ac:dyDescent="0.25">
      <c r="B35" s="31"/>
      <c r="C35" s="31"/>
      <c r="D35" s="31"/>
      <c r="E35" s="31"/>
      <c r="F35" s="31"/>
      <c r="G35" s="31"/>
      <c r="H35" s="31"/>
      <c r="I35" s="31"/>
      <c r="J35" s="31"/>
      <c r="K35" s="31"/>
      <c r="L35" s="31"/>
      <c r="M35" s="31"/>
    </row>
    <row r="36" spans="1:13" x14ac:dyDescent="0.25">
      <c r="B36" s="31"/>
      <c r="C36" s="31"/>
      <c r="D36" s="31"/>
      <c r="E36" s="31"/>
      <c r="F36" s="31"/>
      <c r="G36" s="31"/>
      <c r="H36" s="31"/>
      <c r="I36" s="31"/>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sheetData>
  <mergeCells count="4">
    <mergeCell ref="B31:H32"/>
    <mergeCell ref="H1:I1"/>
    <mergeCell ref="B27:H28"/>
    <mergeCell ref="B3:H7"/>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2">
    <dataValidation type="decimal" allowBlank="1" showInputMessage="1" showErrorMessage="1" sqref="A19:A25">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2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22</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Grid'!B:B,MATCH('22'!A1,'Point Grid'!A:A,0))</f>
        <v>3</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204</v>
      </c>
      <c r="C6" s="90"/>
      <c r="D6" s="90"/>
      <c r="E6" s="90"/>
      <c r="F6" s="90"/>
      <c r="G6" s="90"/>
      <c r="H6" s="90"/>
      <c r="I6" s="38"/>
      <c r="J6" s="31"/>
      <c r="K6" s="31"/>
      <c r="L6" s="31"/>
      <c r="M6" s="31"/>
    </row>
    <row r="7" spans="1:13" ht="15.95" customHeight="1" thickBot="1" x14ac:dyDescent="0.3">
      <c r="A7" s="9">
        <f>INDEX('Point Grid'!$C$8:$I$38,MATCH($A$1,'Point Grid'!$A$8:$A$38,0),MATCH(A6,'Point Grid'!$C$7:$I$7,0))</f>
        <v>1.5</v>
      </c>
      <c r="B7" s="90"/>
      <c r="C7" s="90"/>
      <c r="D7" s="90"/>
      <c r="E7" s="90"/>
      <c r="F7" s="90"/>
      <c r="G7" s="90"/>
      <c r="H7" s="90"/>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0" t="s">
        <v>205</v>
      </c>
      <c r="C10" s="90"/>
      <c r="D10" s="90"/>
      <c r="E10" s="90"/>
      <c r="F10" s="90"/>
      <c r="G10" s="90"/>
      <c r="H10" s="90"/>
      <c r="I10" s="38"/>
      <c r="J10" s="31"/>
      <c r="K10" s="31"/>
      <c r="L10" s="31"/>
      <c r="M10" s="31"/>
    </row>
    <row r="11" spans="1:13" ht="15.95" customHeight="1" thickBot="1" x14ac:dyDescent="0.3">
      <c r="A11" s="9">
        <f>INDEX('Point Grid'!$C$8:$I$38,MATCH($A$1,'Point Grid'!$A$8:$A$38,0),MATCH(A10,'Point Grid'!$C$7:$I$7,0))</f>
        <v>1.5</v>
      </c>
      <c r="B11" s="90"/>
      <c r="C11" s="90"/>
      <c r="D11" s="90"/>
      <c r="E11" s="90"/>
      <c r="F11" s="90"/>
      <c r="G11" s="90"/>
      <c r="H11" s="90"/>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thickBot="1" x14ac:dyDescent="0.3">
      <c r="A13" s="30"/>
      <c r="B13" s="39"/>
      <c r="C13" s="39"/>
      <c r="D13" s="39"/>
      <c r="E13" s="39"/>
      <c r="F13" s="39"/>
      <c r="G13" s="39"/>
      <c r="H13" s="39"/>
      <c r="I13" s="40"/>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sheetData>
  <mergeCells count="3">
    <mergeCell ref="H1:I1"/>
    <mergeCell ref="B6:H7"/>
    <mergeCell ref="B10:H11"/>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20.28515625" style="24" customWidth="1"/>
    <col min="9" max="9" width="11.42578125" style="24" customWidth="1"/>
    <col min="10" max="16384" width="9.140625" style="24"/>
  </cols>
  <sheetData>
    <row r="1" spans="1:13" ht="15.95" customHeight="1" x14ac:dyDescent="0.25">
      <c r="A1" s="7">
        <v>23</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Grid'!B:B,MATCH('23'!A1,'Point Grid'!A:A,0))</f>
        <v>1.75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206</v>
      </c>
      <c r="C6" s="90"/>
      <c r="D6" s="90"/>
      <c r="E6" s="90"/>
      <c r="F6" s="90"/>
      <c r="G6" s="90"/>
      <c r="H6" s="90"/>
      <c r="I6" s="38"/>
      <c r="J6" s="31"/>
      <c r="K6" s="31"/>
      <c r="L6" s="31"/>
      <c r="M6" s="31"/>
    </row>
    <row r="7" spans="1:13" ht="15.95" customHeight="1" thickBot="1" x14ac:dyDescent="0.3">
      <c r="A7" s="9">
        <f>INDEX('Point Grid'!$C$8:$I$38,MATCH($A$1,'Point Grid'!$A$8:$A$38,0),MATCH(A6,'Point Grid'!$C$7:$I$7,0))</f>
        <v>0.75</v>
      </c>
      <c r="B7" s="90"/>
      <c r="C7" s="90"/>
      <c r="D7" s="90"/>
      <c r="E7" s="90"/>
      <c r="F7" s="90"/>
      <c r="G7" s="90"/>
      <c r="H7" s="90"/>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0" t="s">
        <v>332</v>
      </c>
      <c r="C10" s="90"/>
      <c r="D10" s="90"/>
      <c r="E10" s="90"/>
      <c r="F10" s="90"/>
      <c r="G10" s="90"/>
      <c r="H10" s="90"/>
      <c r="I10" s="38"/>
      <c r="J10" s="31"/>
      <c r="K10" s="31"/>
      <c r="L10" s="31"/>
      <c r="M10" s="31"/>
    </row>
    <row r="11" spans="1:13" ht="15.95" customHeight="1" thickBot="1" x14ac:dyDescent="0.3">
      <c r="A11" s="9">
        <f>INDEX('Point Grid'!$C$8:$I$38,MATCH($A$1,'Point Grid'!$A$8:$A$38,0),MATCH(A10,'Point Grid'!$C$7:$I$7,0))</f>
        <v>0.5</v>
      </c>
      <c r="B11" s="90"/>
      <c r="C11" s="90"/>
      <c r="D11" s="90"/>
      <c r="E11" s="90"/>
      <c r="F11" s="90"/>
      <c r="G11" s="90"/>
      <c r="H11" s="90"/>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0" t="s">
        <v>207</v>
      </c>
      <c r="C14" s="90"/>
      <c r="D14" s="90"/>
      <c r="E14" s="90"/>
      <c r="F14" s="90"/>
      <c r="G14" s="90"/>
      <c r="H14" s="90"/>
      <c r="I14" s="38"/>
      <c r="J14" s="31"/>
      <c r="K14" s="31"/>
      <c r="L14" s="31"/>
      <c r="M14" s="31"/>
    </row>
    <row r="15" spans="1:13" ht="15.95" customHeight="1" thickBot="1" x14ac:dyDescent="0.3">
      <c r="A15" s="9">
        <f>INDEX('Point Grid'!$C$8:$I$38,MATCH($A$1,'Point Grid'!$A$8:$A$38,0),MATCH(A14,'Point Grid'!$C$7:$I$7,0))</f>
        <v>0.5</v>
      </c>
      <c r="B15" s="90"/>
      <c r="C15" s="90"/>
      <c r="D15" s="90"/>
      <c r="E15" s="90"/>
      <c r="F15" s="90"/>
      <c r="G15" s="90"/>
      <c r="H15" s="90"/>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4">
    <mergeCell ref="B14:H15"/>
    <mergeCell ref="H1:I1"/>
    <mergeCell ref="B6:H7"/>
    <mergeCell ref="B10:H11"/>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38"/>
  <sheetViews>
    <sheetView zoomScaleNormal="100" workbookViewId="0"/>
  </sheetViews>
  <sheetFormatPr defaultColWidth="9.140625" defaultRowHeight="15" x14ac:dyDescent="0.25"/>
  <cols>
    <col min="1" max="1" width="9.140625" style="24"/>
    <col min="2" max="2" width="39.140625" style="24" customWidth="1"/>
    <col min="3" max="3" width="32.28515625" style="24" customWidth="1"/>
    <col min="4" max="4" width="11.7109375" style="24" customWidth="1"/>
    <col min="5" max="9" width="11.42578125" style="24" customWidth="1"/>
    <col min="10" max="16384" width="9.140625" style="24"/>
  </cols>
  <sheetData>
    <row r="1" spans="1:13" ht="15.95" customHeight="1" x14ac:dyDescent="0.25">
      <c r="A1" s="7">
        <v>24</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242</v>
      </c>
      <c r="C3" s="90"/>
      <c r="D3" s="90"/>
      <c r="E3" s="90"/>
      <c r="F3" s="90"/>
      <c r="G3" s="90"/>
      <c r="H3" s="90"/>
      <c r="I3" s="36"/>
      <c r="J3" s="31"/>
      <c r="K3" s="31"/>
      <c r="L3" s="31"/>
      <c r="M3" s="31"/>
    </row>
    <row r="4" spans="1:13" ht="15.95" customHeight="1" x14ac:dyDescent="0.25">
      <c r="A4" s="9">
        <f>INDEX('Point Grid'!B:B,MATCH('24'!A1,'Point Grid'!A:A,0))</f>
        <v>3</v>
      </c>
      <c r="B4" s="90"/>
      <c r="C4" s="90"/>
      <c r="D4" s="90"/>
      <c r="E4" s="90"/>
      <c r="F4" s="90"/>
      <c r="G4" s="90"/>
      <c r="H4" s="90"/>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57" t="s">
        <v>243</v>
      </c>
      <c r="C6" s="57" t="s">
        <v>244</v>
      </c>
      <c r="D6" s="33"/>
      <c r="E6" s="33"/>
      <c r="F6" s="33"/>
      <c r="G6" s="33"/>
      <c r="H6" s="33"/>
      <c r="I6" s="36"/>
      <c r="J6" s="31"/>
      <c r="K6" s="31"/>
      <c r="L6" s="31"/>
      <c r="M6" s="31"/>
    </row>
    <row r="7" spans="1:13" ht="15.95" customHeight="1" x14ac:dyDescent="0.25">
      <c r="A7" s="9"/>
      <c r="B7" s="83" t="s">
        <v>245</v>
      </c>
      <c r="C7" s="83" t="s">
        <v>249</v>
      </c>
      <c r="D7" s="33"/>
      <c r="E7" s="33"/>
      <c r="F7" s="33"/>
      <c r="G7" s="33"/>
      <c r="H7" s="33"/>
      <c r="I7" s="36"/>
      <c r="J7" s="31"/>
      <c r="K7" s="31"/>
      <c r="L7" s="31"/>
      <c r="M7" s="31"/>
    </row>
    <row r="8" spans="1:13" ht="15.95" customHeight="1" x14ac:dyDescent="0.25">
      <c r="A8" s="9"/>
      <c r="B8" s="66"/>
      <c r="C8" s="66" t="s">
        <v>250</v>
      </c>
      <c r="D8" s="33"/>
      <c r="E8" s="33"/>
      <c r="F8" s="33"/>
      <c r="G8" s="33"/>
      <c r="H8" s="33"/>
      <c r="I8" s="36"/>
      <c r="J8" s="31"/>
      <c r="K8" s="31"/>
      <c r="L8" s="31"/>
      <c r="M8" s="31"/>
    </row>
    <row r="9" spans="1:13" ht="15.95" customHeight="1" x14ac:dyDescent="0.25">
      <c r="A9" s="9"/>
      <c r="B9" s="67"/>
      <c r="C9" s="67" t="s">
        <v>251</v>
      </c>
      <c r="D9" s="33"/>
      <c r="E9" s="33"/>
      <c r="F9" s="33"/>
      <c r="G9" s="33"/>
      <c r="H9" s="33"/>
      <c r="I9" s="36"/>
      <c r="J9" s="31"/>
      <c r="K9" s="31"/>
      <c r="L9" s="31"/>
      <c r="M9" s="31"/>
    </row>
    <row r="10" spans="1:13" ht="15.95" customHeight="1" x14ac:dyDescent="0.25">
      <c r="A10" s="9"/>
      <c r="B10" s="83" t="s">
        <v>246</v>
      </c>
      <c r="C10" s="83" t="s">
        <v>252</v>
      </c>
      <c r="D10" s="33"/>
      <c r="E10" s="33"/>
      <c r="F10" s="33"/>
      <c r="G10" s="33"/>
      <c r="H10" s="33"/>
      <c r="I10" s="36"/>
      <c r="J10" s="31"/>
      <c r="K10" s="31"/>
      <c r="L10" s="31"/>
      <c r="M10" s="31"/>
    </row>
    <row r="11" spans="1:13" ht="15.95" customHeight="1" x14ac:dyDescent="0.25">
      <c r="A11" s="9"/>
      <c r="B11" s="66"/>
      <c r="C11" s="66" t="s">
        <v>253</v>
      </c>
      <c r="D11" s="33"/>
      <c r="E11" s="33"/>
      <c r="F11" s="33"/>
      <c r="G11" s="33"/>
      <c r="H11" s="33"/>
      <c r="I11" s="36"/>
      <c r="J11" s="31"/>
      <c r="K11" s="31"/>
      <c r="L11" s="31"/>
      <c r="M11" s="31"/>
    </row>
    <row r="12" spans="1:13" ht="15.95" customHeight="1" x14ac:dyDescent="0.25">
      <c r="A12" s="9"/>
      <c r="B12" s="67"/>
      <c r="C12" s="67" t="s">
        <v>254</v>
      </c>
      <c r="D12" s="33"/>
      <c r="E12" s="33"/>
      <c r="F12" s="33"/>
      <c r="G12" s="33"/>
      <c r="H12" s="33"/>
      <c r="I12" s="36"/>
      <c r="J12" s="31"/>
      <c r="K12" s="31"/>
      <c r="L12" s="31"/>
      <c r="M12" s="31"/>
    </row>
    <row r="13" spans="1:13" ht="15.95" customHeight="1" x14ac:dyDescent="0.25">
      <c r="A13" s="9"/>
      <c r="B13" s="83" t="s">
        <v>247</v>
      </c>
      <c r="C13" s="83" t="s">
        <v>255</v>
      </c>
      <c r="D13" s="33"/>
      <c r="E13" s="33"/>
      <c r="F13" s="33"/>
      <c r="G13" s="33"/>
      <c r="H13" s="33"/>
      <c r="I13" s="36"/>
      <c r="J13" s="31"/>
      <c r="K13" s="31"/>
      <c r="L13" s="31"/>
      <c r="M13" s="31"/>
    </row>
    <row r="14" spans="1:13" ht="15.95" customHeight="1" x14ac:dyDescent="0.25">
      <c r="A14" s="9"/>
      <c r="B14" s="66"/>
      <c r="C14" s="66" t="s">
        <v>256</v>
      </c>
      <c r="D14" s="33"/>
      <c r="E14" s="33"/>
      <c r="F14" s="33"/>
      <c r="G14" s="33"/>
      <c r="H14" s="33"/>
      <c r="I14" s="36"/>
      <c r="J14" s="31"/>
      <c r="K14" s="31"/>
      <c r="L14" s="31"/>
      <c r="M14" s="31"/>
    </row>
    <row r="15" spans="1:13" ht="15.95" customHeight="1" x14ac:dyDescent="0.25">
      <c r="A15" s="9"/>
      <c r="B15" s="67"/>
      <c r="C15" s="67" t="s">
        <v>257</v>
      </c>
      <c r="D15" s="33"/>
      <c r="E15" s="33"/>
      <c r="F15" s="33"/>
      <c r="G15" s="33"/>
      <c r="H15" s="33"/>
      <c r="I15" s="36"/>
      <c r="J15" s="31"/>
      <c r="K15" s="31"/>
      <c r="L15" s="31"/>
      <c r="M15" s="31"/>
    </row>
    <row r="16" spans="1:13" ht="15.95" customHeight="1" x14ac:dyDescent="0.25">
      <c r="A16" s="9"/>
      <c r="B16" s="83" t="s">
        <v>248</v>
      </c>
      <c r="C16" s="83" t="s">
        <v>258</v>
      </c>
      <c r="D16" s="33"/>
      <c r="E16" s="33"/>
      <c r="F16" s="33"/>
      <c r="G16" s="33"/>
      <c r="H16" s="33"/>
      <c r="I16" s="36"/>
      <c r="J16" s="31"/>
      <c r="K16" s="31"/>
      <c r="L16" s="31"/>
      <c r="M16" s="31"/>
    </row>
    <row r="17" spans="1:13" ht="15.95" customHeight="1" x14ac:dyDescent="0.25">
      <c r="A17" s="9"/>
      <c r="B17" s="66"/>
      <c r="C17" s="66" t="s">
        <v>259</v>
      </c>
      <c r="D17" s="33"/>
      <c r="E17" s="33"/>
      <c r="F17" s="33"/>
      <c r="G17" s="33"/>
      <c r="H17" s="33"/>
      <c r="I17" s="36"/>
      <c r="J17" s="31"/>
      <c r="K17" s="31"/>
      <c r="L17" s="31"/>
      <c r="M17" s="31"/>
    </row>
    <row r="18" spans="1:13" ht="15.95" customHeight="1" x14ac:dyDescent="0.25">
      <c r="A18" s="28"/>
      <c r="B18" s="67"/>
      <c r="C18" s="67" t="s">
        <v>260</v>
      </c>
      <c r="D18" s="33"/>
      <c r="E18" s="33"/>
      <c r="F18" s="33"/>
      <c r="G18" s="33"/>
      <c r="H18" s="33"/>
      <c r="I18" s="36"/>
      <c r="J18" s="31"/>
      <c r="K18" s="31"/>
      <c r="L18" s="31"/>
      <c r="M18" s="31"/>
    </row>
    <row r="19" spans="1:13" ht="15.95" customHeight="1" x14ac:dyDescent="0.25">
      <c r="A19" s="26"/>
      <c r="B19" s="33"/>
      <c r="C19" s="33"/>
      <c r="D19" s="33"/>
      <c r="E19" s="33"/>
      <c r="F19" s="33"/>
      <c r="G19" s="33"/>
      <c r="H19" s="33"/>
      <c r="I19" s="36"/>
      <c r="J19" s="31"/>
      <c r="K19" s="31"/>
      <c r="L19" s="31"/>
      <c r="M19" s="31"/>
    </row>
    <row r="20" spans="1:13" ht="15.95" customHeight="1" x14ac:dyDescent="0.25">
      <c r="A20" s="26"/>
      <c r="B20" s="33" t="s">
        <v>261</v>
      </c>
      <c r="C20" s="33"/>
      <c r="D20" s="33"/>
      <c r="E20" s="33"/>
      <c r="F20" s="33"/>
      <c r="G20" s="33"/>
      <c r="H20" s="33"/>
      <c r="I20" s="36"/>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2</v>
      </c>
      <c r="B22" s="90" t="s">
        <v>262</v>
      </c>
      <c r="C22" s="90"/>
      <c r="D22" s="90"/>
      <c r="E22" s="90"/>
      <c r="F22" s="90"/>
      <c r="G22" s="90"/>
      <c r="H22" s="90"/>
      <c r="I22" s="38"/>
      <c r="J22" s="31"/>
      <c r="K22" s="31"/>
      <c r="L22" s="31"/>
      <c r="M22" s="31"/>
    </row>
    <row r="23" spans="1:13" ht="15.95" customHeight="1" thickBot="1" x14ac:dyDescent="0.3">
      <c r="A23" s="9">
        <f>INDEX('Point Grid'!$C$8:$I$38,MATCH($A$1,'Point Grid'!$A$8:$A$38,0),MATCH(A22,'Point Grid'!$C$7:$I$7,0))</f>
        <v>3</v>
      </c>
      <c r="B23" s="90"/>
      <c r="C23" s="90"/>
      <c r="D23" s="90"/>
      <c r="E23" s="90"/>
      <c r="F23" s="90"/>
      <c r="G23" s="90"/>
      <c r="H23" s="90"/>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3">
    <mergeCell ref="H1:I1"/>
    <mergeCell ref="B22:H23"/>
    <mergeCell ref="B3:H4"/>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2">
    <dataValidation type="decimal" allowBlank="1" showInputMessage="1" showErrorMessage="1" sqref="A19:A2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3"/>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6" width="11.42578125" style="24" customWidth="1"/>
    <col min="7" max="7" width="11.85546875" style="24" customWidth="1"/>
    <col min="8" max="8" width="20.7109375" style="24" customWidth="1"/>
    <col min="9" max="9" width="11.42578125" style="24" customWidth="1"/>
    <col min="10" max="16384" width="9.140625" style="24"/>
  </cols>
  <sheetData>
    <row r="1" spans="1:13" ht="15.95" customHeight="1" x14ac:dyDescent="0.25">
      <c r="A1" s="7">
        <v>25</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333</v>
      </c>
      <c r="C3" s="90"/>
      <c r="D3" s="90"/>
      <c r="E3" s="90"/>
      <c r="F3" s="90"/>
      <c r="G3" s="90"/>
      <c r="H3" s="90"/>
      <c r="I3" s="36"/>
      <c r="J3" s="31"/>
      <c r="K3" s="31"/>
      <c r="L3" s="31"/>
      <c r="M3" s="31"/>
    </row>
    <row r="4" spans="1:13" ht="15.95" customHeight="1" x14ac:dyDescent="0.25">
      <c r="A4" s="9">
        <f>INDEX('Point Grid'!B:B,MATCH('25'!A1,'Point Grid'!A:A,0))</f>
        <v>2.5</v>
      </c>
      <c r="B4" s="90"/>
      <c r="C4" s="90"/>
      <c r="D4" s="90"/>
      <c r="E4" s="90"/>
      <c r="F4" s="90"/>
      <c r="G4" s="90"/>
      <c r="H4" s="90"/>
      <c r="I4" s="36"/>
      <c r="J4" s="31"/>
      <c r="K4" s="31"/>
      <c r="L4" s="31"/>
      <c r="M4" s="31"/>
    </row>
    <row r="5" spans="1:13" ht="15.95" customHeight="1" x14ac:dyDescent="0.25">
      <c r="A5" s="9"/>
      <c r="B5" s="90"/>
      <c r="C5" s="90"/>
      <c r="D5" s="90"/>
      <c r="E5" s="90"/>
      <c r="F5" s="90"/>
      <c r="G5" s="90"/>
      <c r="H5" s="90"/>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90" t="s">
        <v>263</v>
      </c>
      <c r="C7" s="90"/>
      <c r="D7" s="90"/>
      <c r="E7" s="90"/>
      <c r="F7" s="90"/>
      <c r="G7" s="90"/>
      <c r="H7" s="90"/>
      <c r="I7" s="36"/>
      <c r="J7" s="31"/>
      <c r="K7" s="31"/>
      <c r="L7" s="31"/>
      <c r="M7" s="31"/>
    </row>
    <row r="8" spans="1:13" ht="9.9499999999999993" customHeight="1" x14ac:dyDescent="0.25">
      <c r="A8" s="9"/>
      <c r="B8" s="42"/>
      <c r="C8" s="42"/>
      <c r="D8" s="42"/>
      <c r="E8" s="42"/>
      <c r="F8" s="42"/>
      <c r="G8" s="42"/>
      <c r="H8" s="42"/>
      <c r="I8" s="36"/>
      <c r="J8" s="31"/>
      <c r="K8" s="31"/>
      <c r="L8" s="31"/>
      <c r="M8" s="31"/>
    </row>
    <row r="9" spans="1:13" ht="32.1" customHeight="1" x14ac:dyDescent="0.25">
      <c r="A9" s="9"/>
      <c r="B9" s="90" t="s">
        <v>267</v>
      </c>
      <c r="C9" s="90"/>
      <c r="D9" s="90"/>
      <c r="E9" s="90"/>
      <c r="F9" s="90"/>
      <c r="G9" s="90"/>
      <c r="H9" s="90"/>
      <c r="I9" s="36"/>
      <c r="J9" s="31"/>
      <c r="K9" s="31"/>
      <c r="L9" s="31"/>
      <c r="M9" s="31"/>
    </row>
    <row r="10" spans="1:13" ht="9.9499999999999993" customHeight="1" x14ac:dyDescent="0.25">
      <c r="A10" s="9"/>
      <c r="B10" s="42"/>
      <c r="C10" s="42"/>
      <c r="D10" s="42"/>
      <c r="E10" s="42"/>
      <c r="F10" s="42"/>
      <c r="G10" s="42"/>
      <c r="H10" s="42"/>
      <c r="I10" s="36"/>
      <c r="J10" s="31"/>
      <c r="K10" s="31"/>
      <c r="L10" s="31"/>
      <c r="M10" s="31"/>
    </row>
    <row r="11" spans="1:13" ht="15.95" customHeight="1" x14ac:dyDescent="0.25">
      <c r="A11" s="9"/>
      <c r="B11" s="90" t="s">
        <v>264</v>
      </c>
      <c r="C11" s="90"/>
      <c r="D11" s="90"/>
      <c r="E11" s="90"/>
      <c r="F11" s="90"/>
      <c r="G11" s="90"/>
      <c r="H11" s="90"/>
      <c r="I11" s="36"/>
      <c r="J11" s="31"/>
      <c r="K11" s="31"/>
      <c r="L11" s="31"/>
      <c r="M11" s="31"/>
    </row>
    <row r="12" spans="1:13" ht="9.9499999999999993" customHeight="1" x14ac:dyDescent="0.25">
      <c r="A12" s="9"/>
      <c r="B12" s="42"/>
      <c r="C12" s="42"/>
      <c r="D12" s="42"/>
      <c r="E12" s="42"/>
      <c r="F12" s="42"/>
      <c r="G12" s="42"/>
      <c r="H12" s="42"/>
      <c r="I12" s="36"/>
      <c r="J12" s="31"/>
      <c r="K12" s="31"/>
      <c r="L12" s="31"/>
      <c r="M12" s="31"/>
    </row>
    <row r="13" spans="1:13" ht="48" customHeight="1" x14ac:dyDescent="0.25">
      <c r="A13" s="9"/>
      <c r="B13" s="90" t="s">
        <v>268</v>
      </c>
      <c r="C13" s="90"/>
      <c r="D13" s="90"/>
      <c r="E13" s="90"/>
      <c r="F13" s="90"/>
      <c r="G13" s="90"/>
      <c r="H13" s="90"/>
      <c r="I13" s="36"/>
      <c r="J13" s="31"/>
      <c r="K13" s="31"/>
      <c r="L13" s="31"/>
      <c r="M13" s="31"/>
    </row>
    <row r="14" spans="1:13" ht="9.9499999999999993" customHeight="1" x14ac:dyDescent="0.25">
      <c r="A14" s="9"/>
      <c r="B14" s="42"/>
      <c r="C14" s="42"/>
      <c r="D14" s="42"/>
      <c r="E14" s="42"/>
      <c r="F14" s="42"/>
      <c r="G14" s="42"/>
      <c r="H14" s="42"/>
      <c r="I14" s="36"/>
      <c r="J14" s="31"/>
      <c r="K14" s="31"/>
      <c r="L14" s="31"/>
      <c r="M14" s="31"/>
    </row>
    <row r="15" spans="1:13" ht="48" customHeight="1" x14ac:dyDescent="0.25">
      <c r="A15" s="9"/>
      <c r="B15" s="90" t="s">
        <v>265</v>
      </c>
      <c r="C15" s="90"/>
      <c r="D15" s="90"/>
      <c r="E15" s="90"/>
      <c r="F15" s="90"/>
      <c r="G15" s="90"/>
      <c r="H15" s="90"/>
      <c r="I15" s="36"/>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2</v>
      </c>
      <c r="B17" s="90" t="s">
        <v>266</v>
      </c>
      <c r="C17" s="90"/>
      <c r="D17" s="90"/>
      <c r="E17" s="90"/>
      <c r="F17" s="90"/>
      <c r="G17" s="90"/>
      <c r="H17" s="90"/>
      <c r="I17" s="38"/>
      <c r="J17" s="31"/>
      <c r="K17" s="31"/>
      <c r="L17" s="31"/>
      <c r="M17" s="31"/>
    </row>
    <row r="18" spans="1:13" ht="15.95" customHeight="1" thickBot="1" x14ac:dyDescent="0.3">
      <c r="A18" s="9">
        <f>INDEX('Point Grid'!$C$8:$I$38,MATCH($A$1,'Point Grid'!$A$8:$A$38,0),MATCH(A17,'Point Grid'!$C$7:$I$7,0))</f>
        <v>2.5</v>
      </c>
      <c r="B18" s="90"/>
      <c r="C18" s="90"/>
      <c r="D18" s="90"/>
      <c r="E18" s="90"/>
      <c r="F18" s="90"/>
      <c r="G18" s="90"/>
      <c r="H18" s="90"/>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thickBot="1" x14ac:dyDescent="0.3">
      <c r="A20" s="30"/>
      <c r="B20" s="39"/>
      <c r="C20" s="39"/>
      <c r="D20" s="39"/>
      <c r="E20" s="39"/>
      <c r="F20" s="39"/>
      <c r="G20" s="39"/>
      <c r="H20" s="39"/>
      <c r="I20" s="40"/>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sheetData>
  <mergeCells count="8">
    <mergeCell ref="B17:H18"/>
    <mergeCell ref="H1:I1"/>
    <mergeCell ref="B7:H7"/>
    <mergeCell ref="B9:H9"/>
    <mergeCell ref="B11:H11"/>
    <mergeCell ref="B13:H13"/>
    <mergeCell ref="B15:H15"/>
    <mergeCell ref="B3:H5"/>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26</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Grid'!B:B,MATCH('26'!A1,'Point Grid'!A:A,0))</f>
        <v>1.5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0" t="s">
        <v>208</v>
      </c>
      <c r="C6" s="90"/>
      <c r="D6" s="90"/>
      <c r="E6" s="90"/>
      <c r="F6" s="90"/>
      <c r="G6" s="90"/>
      <c r="H6" s="90"/>
      <c r="I6" s="38"/>
      <c r="J6" s="31"/>
      <c r="K6" s="31"/>
      <c r="L6" s="31"/>
      <c r="M6" s="31"/>
    </row>
    <row r="7" spans="1:13" ht="15.95" customHeight="1" thickBot="1" x14ac:dyDescent="0.3">
      <c r="A7" s="9">
        <f>INDEX('Point Grid'!$C$8:$I$38,MATCH($A$1,'Point Grid'!$A$8:$A$38,0),MATCH(A6,'Point Grid'!$C$7:$I$7,0))</f>
        <v>0.75</v>
      </c>
      <c r="B7" s="90"/>
      <c r="C7" s="90"/>
      <c r="D7" s="90"/>
      <c r="E7" s="90"/>
      <c r="F7" s="90"/>
      <c r="G7" s="90"/>
      <c r="H7" s="90"/>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0" t="s">
        <v>209</v>
      </c>
      <c r="C10" s="90"/>
      <c r="D10" s="90"/>
      <c r="E10" s="90"/>
      <c r="F10" s="90"/>
      <c r="G10" s="90"/>
      <c r="H10" s="90"/>
      <c r="I10" s="38"/>
      <c r="J10" s="31"/>
      <c r="K10" s="31"/>
      <c r="L10" s="31"/>
      <c r="M10" s="31"/>
    </row>
    <row r="11" spans="1:13" ht="15.95" customHeight="1" thickBot="1" x14ac:dyDescent="0.3">
      <c r="A11" s="9">
        <f>INDEX('Point Grid'!$C$8:$I$38,MATCH($A$1,'Point Grid'!$A$8:$A$38,0),MATCH(A10,'Point Grid'!$C$7:$I$7,0))</f>
        <v>0.75</v>
      </c>
      <c r="B11" s="90"/>
      <c r="C11" s="90"/>
      <c r="D11" s="90"/>
      <c r="E11" s="90"/>
      <c r="F11" s="90"/>
      <c r="G11" s="90"/>
      <c r="H11" s="90"/>
      <c r="I11" s="38"/>
      <c r="J11" s="31"/>
      <c r="K11" s="31"/>
      <c r="L11" s="31"/>
      <c r="M11" s="31"/>
    </row>
    <row r="12" spans="1:13" ht="15.95" customHeight="1" thickBot="1" x14ac:dyDescent="0.3">
      <c r="A12" s="5"/>
      <c r="B12" s="90"/>
      <c r="C12" s="90"/>
      <c r="D12" s="90"/>
      <c r="E12" s="90"/>
      <c r="F12" s="90"/>
      <c r="G12" s="90"/>
      <c r="H12" s="90"/>
      <c r="I12" s="38"/>
      <c r="J12" s="31"/>
      <c r="K12" s="31"/>
      <c r="L12" s="31"/>
      <c r="M12" s="31"/>
    </row>
    <row r="13" spans="1:13" ht="15.95" customHeight="1" x14ac:dyDescent="0.25">
      <c r="A13" s="29"/>
      <c r="B13" s="90"/>
      <c r="C13" s="90"/>
      <c r="D13" s="90"/>
      <c r="E13" s="90"/>
      <c r="F13" s="90"/>
      <c r="G13" s="90"/>
      <c r="H13" s="90"/>
      <c r="I13" s="38"/>
      <c r="J13" s="31"/>
      <c r="K13" s="31"/>
      <c r="L13" s="31"/>
      <c r="M13" s="31"/>
    </row>
    <row r="14" spans="1:13" ht="15.95" customHeight="1" x14ac:dyDescent="0.25">
      <c r="A14" s="29"/>
      <c r="B14" s="90"/>
      <c r="C14" s="90"/>
      <c r="D14" s="90"/>
      <c r="E14" s="90"/>
      <c r="F14" s="90"/>
      <c r="G14" s="90"/>
      <c r="H14" s="90"/>
      <c r="I14" s="38"/>
      <c r="J14" s="31"/>
      <c r="K14" s="31"/>
      <c r="L14" s="31"/>
      <c r="M14" s="31"/>
    </row>
    <row r="15" spans="1:13" ht="15.95" customHeight="1" x14ac:dyDescent="0.25">
      <c r="A15" s="29"/>
      <c r="B15" s="90"/>
      <c r="C15" s="90"/>
      <c r="D15" s="90"/>
      <c r="E15" s="90"/>
      <c r="F15" s="90"/>
      <c r="G15" s="90"/>
      <c r="H15" s="90"/>
      <c r="I15" s="38"/>
      <c r="J15" s="31"/>
      <c r="K15" s="31"/>
      <c r="L15" s="31"/>
      <c r="M15" s="31"/>
    </row>
    <row r="16" spans="1:13" ht="15.95" customHeight="1" thickBot="1" x14ac:dyDescent="0.3">
      <c r="A16" s="30"/>
      <c r="B16" s="39"/>
      <c r="C16" s="39"/>
      <c r="D16" s="39"/>
      <c r="E16" s="39"/>
      <c r="F16" s="39"/>
      <c r="G16" s="39"/>
      <c r="H16" s="39"/>
      <c r="I16" s="40"/>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row r="28" spans="2:13" x14ac:dyDescent="0.25">
      <c r="B28" s="31"/>
      <c r="C28" s="31"/>
      <c r="D28" s="31"/>
      <c r="E28" s="31"/>
      <c r="F28" s="31"/>
      <c r="G28" s="31"/>
      <c r="H28" s="31"/>
      <c r="I28" s="31"/>
      <c r="J28" s="31"/>
      <c r="K28" s="31"/>
      <c r="L28" s="31"/>
      <c r="M28" s="31"/>
    </row>
    <row r="29" spans="2:13" x14ac:dyDescent="0.25">
      <c r="B29" s="31"/>
      <c r="C29" s="31"/>
      <c r="D29" s="31"/>
      <c r="E29" s="31"/>
      <c r="F29" s="31"/>
      <c r="G29" s="31"/>
      <c r="H29" s="31"/>
      <c r="I29" s="31"/>
      <c r="J29" s="31"/>
      <c r="K29" s="31"/>
      <c r="L29" s="31"/>
      <c r="M29" s="31"/>
    </row>
  </sheetData>
  <mergeCells count="3">
    <mergeCell ref="H1:I1"/>
    <mergeCell ref="B6:H7"/>
    <mergeCell ref="B10:H15"/>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5"/>
  <sheetViews>
    <sheetView zoomScaleNormal="100" workbookViewId="0"/>
  </sheetViews>
  <sheetFormatPr defaultColWidth="9.140625" defaultRowHeight="15" x14ac:dyDescent="0.25"/>
  <cols>
    <col min="1" max="1" width="9.140625" style="24"/>
    <col min="2" max="2" width="43.28515625" style="24" customWidth="1"/>
    <col min="3" max="5" width="11.7109375" style="24" customWidth="1"/>
    <col min="6" max="9" width="11.42578125" style="24" customWidth="1"/>
    <col min="10" max="16384" width="9.140625" style="24"/>
  </cols>
  <sheetData>
    <row r="1" spans="1:13" ht="15.95" customHeight="1" x14ac:dyDescent="0.25">
      <c r="A1" s="7">
        <v>27</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269</v>
      </c>
      <c r="C3" s="90"/>
      <c r="D3" s="90"/>
      <c r="E3" s="90"/>
      <c r="F3" s="90"/>
      <c r="G3" s="90"/>
      <c r="H3" s="90"/>
      <c r="I3" s="36"/>
      <c r="J3" s="31"/>
      <c r="K3" s="31"/>
      <c r="L3" s="31"/>
      <c r="M3" s="31"/>
    </row>
    <row r="4" spans="1:13" ht="15.95" customHeight="1" x14ac:dyDescent="0.25">
      <c r="A4" s="9">
        <f>INDEX('Point Grid'!B:B,MATCH('27'!A1,'Point Grid'!A:A,0))</f>
        <v>3</v>
      </c>
      <c r="B4" s="90"/>
      <c r="C4" s="90"/>
      <c r="D4" s="90"/>
      <c r="E4" s="90"/>
      <c r="F4" s="90"/>
      <c r="G4" s="90"/>
      <c r="H4" s="90"/>
      <c r="I4" s="36"/>
      <c r="J4" s="31"/>
      <c r="K4" s="31"/>
      <c r="L4" s="31"/>
      <c r="M4" s="31"/>
    </row>
    <row r="5" spans="1:13" ht="15.95" customHeight="1" x14ac:dyDescent="0.25">
      <c r="A5" s="9"/>
      <c r="B5" s="57"/>
      <c r="C5" s="58" t="s">
        <v>270</v>
      </c>
      <c r="D5" s="58" t="s">
        <v>271</v>
      </c>
      <c r="E5" s="58" t="s">
        <v>272</v>
      </c>
      <c r="F5" s="33"/>
      <c r="G5" s="33"/>
      <c r="H5" s="33"/>
      <c r="I5" s="36"/>
      <c r="J5" s="31"/>
      <c r="K5" s="31"/>
      <c r="L5" s="31"/>
      <c r="M5" s="31"/>
    </row>
    <row r="6" spans="1:13" ht="15.95" customHeight="1" x14ac:dyDescent="0.25">
      <c r="A6" s="9"/>
      <c r="B6" s="57"/>
      <c r="C6" s="57"/>
      <c r="D6" s="57"/>
      <c r="E6" s="57"/>
      <c r="F6" s="33"/>
      <c r="G6" s="33"/>
      <c r="H6" s="33"/>
      <c r="I6" s="36"/>
      <c r="J6" s="31"/>
      <c r="K6" s="31"/>
      <c r="L6" s="31"/>
      <c r="M6" s="31"/>
    </row>
    <row r="7" spans="1:13" ht="15.95" customHeight="1" x14ac:dyDescent="0.25">
      <c r="A7" s="9"/>
      <c r="B7" s="57" t="s">
        <v>273</v>
      </c>
      <c r="C7" s="60">
        <v>1500</v>
      </c>
      <c r="D7" s="60">
        <v>950</v>
      </c>
      <c r="E7" s="60">
        <v>800</v>
      </c>
      <c r="F7" s="33"/>
      <c r="G7" s="33"/>
      <c r="H7" s="33"/>
      <c r="I7" s="36"/>
      <c r="J7" s="31"/>
      <c r="K7" s="31"/>
      <c r="L7" s="31"/>
      <c r="M7" s="31"/>
    </row>
    <row r="8" spans="1:13" ht="15.95" customHeight="1" x14ac:dyDescent="0.25">
      <c r="A8" s="9"/>
      <c r="B8" s="57" t="s">
        <v>334</v>
      </c>
      <c r="C8" s="60">
        <v>0</v>
      </c>
      <c r="D8" s="60">
        <v>70</v>
      </c>
      <c r="E8" s="60">
        <v>30</v>
      </c>
      <c r="F8" s="33"/>
      <c r="G8" s="33"/>
      <c r="H8" s="33"/>
      <c r="I8" s="36"/>
      <c r="J8" s="31"/>
      <c r="K8" s="31"/>
      <c r="L8" s="31"/>
      <c r="M8" s="31"/>
    </row>
    <row r="9" spans="1:13" ht="15.95" customHeight="1" x14ac:dyDescent="0.25">
      <c r="A9" s="9"/>
      <c r="B9" s="57" t="s">
        <v>274</v>
      </c>
      <c r="C9" s="60">
        <v>1750</v>
      </c>
      <c r="D9" s="60">
        <v>850</v>
      </c>
      <c r="E9" s="60">
        <v>1000</v>
      </c>
      <c r="F9" s="33"/>
      <c r="G9" s="33"/>
      <c r="H9" s="33"/>
      <c r="I9" s="36"/>
      <c r="J9" s="31"/>
      <c r="K9" s="31"/>
      <c r="L9" s="31"/>
      <c r="M9" s="31"/>
    </row>
    <row r="10" spans="1:13" ht="15.95" customHeight="1" x14ac:dyDescent="0.25">
      <c r="A10" s="9"/>
      <c r="B10" s="57" t="s">
        <v>275</v>
      </c>
      <c r="C10" s="60">
        <v>0</v>
      </c>
      <c r="D10" s="60">
        <v>70</v>
      </c>
      <c r="E10" s="60">
        <v>20</v>
      </c>
      <c r="F10" s="33"/>
      <c r="G10" s="33"/>
      <c r="H10" s="33"/>
      <c r="I10" s="36"/>
      <c r="J10" s="31"/>
      <c r="K10" s="31"/>
      <c r="L10" s="31"/>
      <c r="M10" s="31"/>
    </row>
    <row r="11" spans="1:13" ht="15.95" customHeight="1" x14ac:dyDescent="0.25">
      <c r="A11" s="9"/>
      <c r="B11" s="57" t="s">
        <v>276</v>
      </c>
      <c r="C11" s="60">
        <v>1200</v>
      </c>
      <c r="D11" s="60">
        <v>900</v>
      </c>
      <c r="E11" s="60">
        <v>850</v>
      </c>
      <c r="F11" s="33"/>
      <c r="G11" s="33"/>
      <c r="H11" s="33"/>
      <c r="I11" s="36"/>
      <c r="J11" s="31"/>
      <c r="K11" s="31"/>
      <c r="L11" s="31"/>
      <c r="M11" s="31"/>
    </row>
    <row r="12" spans="1:13" ht="15.95" customHeight="1" x14ac:dyDescent="0.25">
      <c r="A12" s="9"/>
      <c r="B12" s="57" t="s">
        <v>277</v>
      </c>
      <c r="C12" s="60">
        <v>0</v>
      </c>
      <c r="D12" s="60">
        <v>50</v>
      </c>
      <c r="E12" s="60">
        <v>50</v>
      </c>
      <c r="F12" s="33"/>
      <c r="G12" s="33"/>
      <c r="H12" s="33"/>
      <c r="I12" s="36"/>
      <c r="J12" s="31"/>
      <c r="K12" s="31"/>
      <c r="L12" s="31"/>
      <c r="M12" s="31"/>
    </row>
    <row r="13" spans="1:13" ht="15.95" customHeight="1" x14ac:dyDescent="0.25">
      <c r="A13" s="9"/>
      <c r="B13" s="57" t="s">
        <v>278</v>
      </c>
      <c r="C13" s="60">
        <v>600</v>
      </c>
      <c r="D13" s="60">
        <v>2500</v>
      </c>
      <c r="E13" s="60">
        <v>450</v>
      </c>
      <c r="F13" s="33"/>
      <c r="G13" s="33"/>
      <c r="H13" s="33"/>
      <c r="I13" s="36"/>
      <c r="J13" s="31"/>
      <c r="K13" s="31"/>
      <c r="L13" s="31"/>
      <c r="M13" s="31"/>
    </row>
    <row r="14" spans="1:13" ht="15.95" customHeight="1" x14ac:dyDescent="0.25">
      <c r="A14" s="9"/>
      <c r="B14" s="57" t="s">
        <v>279</v>
      </c>
      <c r="C14" s="60">
        <v>650</v>
      </c>
      <c r="D14" s="60">
        <v>750</v>
      </c>
      <c r="E14" s="60">
        <v>550</v>
      </c>
      <c r="F14" s="33"/>
      <c r="G14" s="33"/>
      <c r="H14" s="33"/>
      <c r="I14" s="36"/>
      <c r="J14" s="31"/>
      <c r="K14" s="31"/>
      <c r="L14" s="31"/>
      <c r="M14" s="31"/>
    </row>
    <row r="15" spans="1:13" ht="15.95" customHeight="1" x14ac:dyDescent="0.25">
      <c r="A15" s="9"/>
      <c r="B15" s="57" t="s">
        <v>280</v>
      </c>
      <c r="C15" s="60">
        <v>900</v>
      </c>
      <c r="D15" s="60">
        <v>2200</v>
      </c>
      <c r="E15" s="60">
        <v>5000</v>
      </c>
      <c r="F15" s="33"/>
      <c r="G15" s="33"/>
      <c r="H15" s="33"/>
      <c r="I15" s="36"/>
      <c r="J15" s="31"/>
      <c r="K15" s="31"/>
      <c r="L15" s="31"/>
      <c r="M15" s="31"/>
    </row>
    <row r="16" spans="1:13" ht="15.95" customHeight="1" x14ac:dyDescent="0.25">
      <c r="A16" s="9"/>
      <c r="B16" s="57" t="s">
        <v>281</v>
      </c>
      <c r="C16" s="60">
        <v>1100</v>
      </c>
      <c r="D16" s="60">
        <v>2200</v>
      </c>
      <c r="E16" s="60">
        <v>5500</v>
      </c>
      <c r="F16" s="33"/>
      <c r="G16" s="33"/>
      <c r="H16" s="33"/>
      <c r="I16" s="36"/>
      <c r="J16" s="31"/>
      <c r="K16" s="31"/>
      <c r="L16" s="31"/>
      <c r="M16" s="31"/>
    </row>
    <row r="17" spans="1:13" ht="15.95" customHeight="1" x14ac:dyDescent="0.25">
      <c r="A17" s="9"/>
      <c r="B17" s="57" t="s">
        <v>282</v>
      </c>
      <c r="C17" s="60">
        <v>10</v>
      </c>
      <c r="D17" s="60">
        <v>20</v>
      </c>
      <c r="E17" s="60">
        <v>20</v>
      </c>
      <c r="F17" s="33"/>
      <c r="G17" s="33"/>
      <c r="H17" s="33"/>
      <c r="I17" s="36"/>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2</v>
      </c>
      <c r="B19" s="90" t="s">
        <v>283</v>
      </c>
      <c r="C19" s="90"/>
      <c r="D19" s="90"/>
      <c r="E19" s="90"/>
      <c r="F19" s="90"/>
      <c r="G19" s="90"/>
      <c r="H19" s="90"/>
      <c r="I19" s="38"/>
      <c r="J19" s="31"/>
      <c r="K19" s="31"/>
      <c r="L19" s="31"/>
      <c r="M19" s="31"/>
    </row>
    <row r="20" spans="1:13" ht="15.95" customHeight="1" thickBot="1" x14ac:dyDescent="0.3">
      <c r="A20" s="9">
        <f>INDEX('Point Grid'!$C$8:$I$38,MATCH($A$1,'Point Grid'!$A$8:$A$38,0),MATCH(A19,'Point Grid'!$C$7:$I$7,0))</f>
        <v>3</v>
      </c>
      <c r="B20" s="90"/>
      <c r="C20" s="90"/>
      <c r="D20" s="90"/>
      <c r="E20" s="90"/>
      <c r="F20" s="90"/>
      <c r="G20" s="90"/>
      <c r="H20" s="90"/>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thickBot="1" x14ac:dyDescent="0.3">
      <c r="A22" s="30"/>
      <c r="B22" s="39"/>
      <c r="C22" s="39"/>
      <c r="D22" s="39"/>
      <c r="E22" s="39"/>
      <c r="F22" s="39"/>
      <c r="G22" s="39"/>
      <c r="H22" s="39"/>
      <c r="I22" s="40"/>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sheetData>
  <mergeCells count="3">
    <mergeCell ref="B19:H20"/>
    <mergeCell ref="H1:I1"/>
    <mergeCell ref="B3:H4"/>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9"/>
  <sheetViews>
    <sheetView zoomScaleNormal="100" workbookViewId="0"/>
  </sheetViews>
  <sheetFormatPr defaultColWidth="9.140625" defaultRowHeight="15" x14ac:dyDescent="0.25"/>
  <cols>
    <col min="1" max="1" width="9.140625" style="24"/>
    <col min="2" max="2" width="47.140625" style="24" customWidth="1"/>
    <col min="3" max="3" width="14.42578125" style="24" customWidth="1"/>
    <col min="4" max="4" width="11.7109375" style="24" customWidth="1"/>
    <col min="5" max="5" width="9.28515625" style="24" customWidth="1"/>
    <col min="6" max="6" width="10" style="24" customWidth="1"/>
    <col min="7" max="7" width="10.140625" style="24" customWidth="1"/>
    <col min="8" max="9" width="11.42578125" style="24" customWidth="1"/>
    <col min="10" max="16384" width="9.140625" style="24"/>
  </cols>
  <sheetData>
    <row r="1" spans="1:13" ht="15.95" customHeight="1" x14ac:dyDescent="0.25">
      <c r="A1" s="7">
        <v>28</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284</v>
      </c>
      <c r="C3" s="90"/>
      <c r="D3" s="90"/>
      <c r="E3" s="90"/>
      <c r="F3" s="90"/>
      <c r="G3" s="90"/>
      <c r="H3" s="90"/>
      <c r="I3" s="36"/>
      <c r="J3" s="31"/>
      <c r="K3" s="31"/>
      <c r="L3" s="31"/>
      <c r="M3" s="31"/>
    </row>
    <row r="4" spans="1:13" ht="15.95" customHeight="1" x14ac:dyDescent="0.25">
      <c r="A4" s="9">
        <f>INDEX('Point Grid'!B:B,MATCH('28'!A1,'Point Grid'!A:A,0))</f>
        <v>1.75</v>
      </c>
      <c r="B4" s="90"/>
      <c r="C4" s="90"/>
      <c r="D4" s="90"/>
      <c r="E4" s="90"/>
      <c r="F4" s="90"/>
      <c r="G4" s="90"/>
      <c r="H4" s="90"/>
      <c r="I4" s="36"/>
      <c r="J4" s="31"/>
      <c r="K4" s="31"/>
      <c r="L4" s="31"/>
      <c r="M4" s="31"/>
    </row>
    <row r="5" spans="1:13" ht="15.95" customHeight="1" x14ac:dyDescent="0.25">
      <c r="A5" s="9"/>
      <c r="B5" s="90"/>
      <c r="C5" s="90"/>
      <c r="D5" s="90"/>
      <c r="E5" s="90"/>
      <c r="F5" s="90"/>
      <c r="G5" s="90"/>
      <c r="H5" s="90"/>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57" t="s">
        <v>285</v>
      </c>
      <c r="C7" s="58">
        <v>490</v>
      </c>
      <c r="D7" s="33"/>
      <c r="E7" s="33"/>
      <c r="F7" s="33"/>
      <c r="G7" s="33"/>
      <c r="H7" s="33"/>
      <c r="I7" s="36"/>
      <c r="J7" s="31"/>
      <c r="K7" s="31"/>
      <c r="L7" s="31"/>
      <c r="M7" s="31"/>
    </row>
    <row r="8" spans="1:13" ht="15.95" customHeight="1" x14ac:dyDescent="0.25">
      <c r="A8" s="9"/>
      <c r="B8" s="57" t="s">
        <v>286</v>
      </c>
      <c r="C8" s="58">
        <v>510</v>
      </c>
      <c r="D8" s="33"/>
      <c r="E8" s="33"/>
      <c r="F8" s="33"/>
      <c r="G8" s="33"/>
      <c r="H8" s="33"/>
      <c r="I8" s="36"/>
      <c r="J8" s="31"/>
      <c r="K8" s="31"/>
      <c r="L8" s="31"/>
      <c r="M8" s="31"/>
    </row>
    <row r="9" spans="1:13" ht="15.95" customHeight="1" x14ac:dyDescent="0.25">
      <c r="A9" s="9"/>
      <c r="B9" s="57" t="s">
        <v>287</v>
      </c>
      <c r="C9" s="58">
        <v>497</v>
      </c>
      <c r="D9" s="33"/>
      <c r="E9" s="33"/>
      <c r="F9" s="33"/>
      <c r="G9" s="33"/>
      <c r="H9" s="33"/>
      <c r="I9" s="36"/>
      <c r="J9" s="31"/>
      <c r="K9" s="31"/>
      <c r="L9" s="31"/>
      <c r="M9" s="31"/>
    </row>
    <row r="10" spans="1:13" ht="15.95" customHeight="1" x14ac:dyDescent="0.25">
      <c r="A10" s="9"/>
      <c r="B10" s="57" t="s">
        <v>288</v>
      </c>
      <c r="C10" s="58">
        <v>150</v>
      </c>
      <c r="D10" s="33"/>
      <c r="E10" s="33"/>
      <c r="F10" s="33"/>
      <c r="G10" s="33"/>
      <c r="H10" s="33"/>
      <c r="I10" s="36"/>
      <c r="J10" s="31"/>
      <c r="K10" s="31"/>
      <c r="L10" s="31"/>
      <c r="M10" s="31"/>
    </row>
    <row r="11" spans="1:13" ht="15.95" customHeight="1" x14ac:dyDescent="0.25">
      <c r="A11" s="9"/>
      <c r="B11" s="57" t="s">
        <v>289</v>
      </c>
      <c r="C11" s="58">
        <v>150</v>
      </c>
      <c r="D11" s="33"/>
      <c r="E11" s="33"/>
      <c r="F11" s="33"/>
      <c r="G11" s="33"/>
      <c r="H11" s="33"/>
      <c r="I11" s="36"/>
      <c r="J11" s="31"/>
      <c r="K11" s="31"/>
      <c r="L11" s="31"/>
      <c r="M11" s="31"/>
    </row>
    <row r="12" spans="1:13" ht="15.95" customHeight="1" x14ac:dyDescent="0.25">
      <c r="A12" s="9"/>
      <c r="B12" s="57" t="s">
        <v>290</v>
      </c>
      <c r="C12" s="58">
        <v>70</v>
      </c>
      <c r="D12" s="33"/>
      <c r="E12" s="33"/>
      <c r="F12" s="33"/>
      <c r="G12" s="33"/>
      <c r="H12" s="33"/>
      <c r="I12" s="36"/>
      <c r="J12" s="31"/>
      <c r="K12" s="31"/>
      <c r="L12" s="31"/>
      <c r="M12" s="31"/>
    </row>
    <row r="13" spans="1:13" ht="15.95" customHeight="1" x14ac:dyDescent="0.25">
      <c r="A13" s="9"/>
      <c r="B13" s="57" t="s">
        <v>291</v>
      </c>
      <c r="C13" s="58">
        <v>15</v>
      </c>
      <c r="D13" s="33"/>
      <c r="E13" s="33"/>
      <c r="F13" s="33"/>
      <c r="G13" s="33"/>
      <c r="H13" s="33"/>
      <c r="I13" s="36"/>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2</v>
      </c>
      <c r="B15" s="90" t="s">
        <v>294</v>
      </c>
      <c r="C15" s="90"/>
      <c r="D15" s="90"/>
      <c r="E15" s="90"/>
      <c r="F15" s="90"/>
      <c r="G15" s="90"/>
      <c r="H15" s="90"/>
      <c r="I15" s="38"/>
      <c r="J15" s="31"/>
      <c r="K15" s="31"/>
      <c r="L15" s="31"/>
      <c r="M15" s="31"/>
    </row>
    <row r="16" spans="1:13" ht="15.95" customHeight="1" thickBot="1" x14ac:dyDescent="0.3">
      <c r="A16" s="9">
        <f>INDEX('Point Grid'!$C$8:$I$38,MATCH($A$1,'Point Grid'!$A$8:$A$38,0),MATCH(A15,'Point Grid'!$C$7:$I$7,0))</f>
        <v>0.5</v>
      </c>
      <c r="B16" s="90"/>
      <c r="C16" s="90"/>
      <c r="D16" s="90"/>
      <c r="E16" s="90"/>
      <c r="F16" s="90"/>
      <c r="G16" s="90"/>
      <c r="H16" s="90"/>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3</v>
      </c>
      <c r="B19" s="90" t="s">
        <v>292</v>
      </c>
      <c r="C19" s="90"/>
      <c r="D19" s="90"/>
      <c r="E19" s="90"/>
      <c r="F19" s="90"/>
      <c r="G19" s="90"/>
      <c r="H19" s="90"/>
      <c r="I19" s="38"/>
      <c r="J19" s="31"/>
      <c r="K19" s="31"/>
      <c r="L19" s="31"/>
      <c r="M19" s="31"/>
    </row>
    <row r="20" spans="1:13" ht="15.95" customHeight="1" thickBot="1" x14ac:dyDescent="0.3">
      <c r="A20" s="9">
        <f>INDEX('Point Grid'!$C$8:$I$38,MATCH($A$1,'Point Grid'!$A$8:$A$38,0),MATCH(A19,'Point Grid'!$C$7:$I$7,0))</f>
        <v>0.5</v>
      </c>
      <c r="B20" s="90"/>
      <c r="C20" s="90"/>
      <c r="D20" s="90"/>
      <c r="E20" s="90"/>
      <c r="F20" s="90"/>
      <c r="G20" s="90"/>
      <c r="H20" s="90"/>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4</v>
      </c>
      <c r="B23" s="90" t="s">
        <v>293</v>
      </c>
      <c r="C23" s="90"/>
      <c r="D23" s="90"/>
      <c r="E23" s="90"/>
      <c r="F23" s="90"/>
      <c r="G23" s="90"/>
      <c r="H23" s="90"/>
      <c r="I23" s="38"/>
      <c r="J23" s="31"/>
      <c r="K23" s="31"/>
      <c r="L23" s="31"/>
      <c r="M23" s="31"/>
    </row>
    <row r="24" spans="1:13" ht="15.95" customHeight="1" thickBot="1" x14ac:dyDescent="0.3">
      <c r="A24" s="9">
        <f>INDEX('Point Grid'!$C$8:$I$38,MATCH($A$1,'Point Grid'!$A$8:$A$38,0),MATCH(A23,'Point Grid'!$C$7:$I$7,0))</f>
        <v>0.75</v>
      </c>
      <c r="B24" s="90"/>
      <c r="C24" s="90"/>
      <c r="D24" s="90"/>
      <c r="E24" s="90"/>
      <c r="F24" s="90"/>
      <c r="G24" s="90"/>
      <c r="H24" s="90"/>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thickBot="1" x14ac:dyDescent="0.3">
      <c r="A26" s="30"/>
      <c r="B26" s="39"/>
      <c r="C26" s="39"/>
      <c r="D26" s="39"/>
      <c r="E26" s="39"/>
      <c r="F26" s="39"/>
      <c r="G26" s="39"/>
      <c r="H26" s="39"/>
      <c r="I26" s="40"/>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sheetData>
  <mergeCells count="5">
    <mergeCell ref="H1:I1"/>
    <mergeCell ref="B15:H16"/>
    <mergeCell ref="B19:H20"/>
    <mergeCell ref="B23:H24"/>
    <mergeCell ref="B3:H5"/>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2"/>
  <sheetViews>
    <sheetView zoomScaleNormal="100" workbookViewId="0"/>
  </sheetViews>
  <sheetFormatPr defaultColWidth="9.140625" defaultRowHeight="15" x14ac:dyDescent="0.25"/>
  <cols>
    <col min="1" max="1" width="9.140625" style="24"/>
    <col min="2" max="7" width="12.85546875" style="24" customWidth="1"/>
    <col min="8" max="9" width="11.42578125" style="24" customWidth="1"/>
    <col min="10" max="16384" width="9.140625" style="24"/>
  </cols>
  <sheetData>
    <row r="1" spans="1:13" ht="15.95" customHeight="1" x14ac:dyDescent="0.25">
      <c r="A1" s="7">
        <v>29</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295</v>
      </c>
      <c r="C3" s="90"/>
      <c r="D3" s="90"/>
      <c r="E3" s="90"/>
      <c r="F3" s="90"/>
      <c r="G3" s="90"/>
      <c r="H3" s="90"/>
      <c r="I3" s="36"/>
      <c r="J3" s="31"/>
      <c r="K3" s="31"/>
      <c r="L3" s="31"/>
      <c r="M3" s="31"/>
    </row>
    <row r="4" spans="1:13" ht="15.95" customHeight="1" x14ac:dyDescent="0.25">
      <c r="A4" s="9">
        <f>INDEX('Point Grid'!B:B,MATCH('29'!A1,'Point Grid'!A:A,0))</f>
        <v>3</v>
      </c>
      <c r="B4" s="90"/>
      <c r="C4" s="90"/>
      <c r="D4" s="90"/>
      <c r="E4" s="90"/>
      <c r="F4" s="90"/>
      <c r="G4" s="90"/>
      <c r="H4" s="90"/>
      <c r="I4" s="36"/>
      <c r="J4" s="31"/>
      <c r="K4" s="31"/>
      <c r="L4" s="31"/>
      <c r="M4" s="31"/>
    </row>
    <row r="5" spans="1:13" ht="15.95" customHeight="1" x14ac:dyDescent="0.25">
      <c r="A5" s="9"/>
      <c r="B5" s="100" t="s">
        <v>296</v>
      </c>
      <c r="C5" s="100"/>
      <c r="D5" s="100"/>
      <c r="E5" s="100"/>
      <c r="F5" s="100"/>
      <c r="G5" s="100"/>
      <c r="H5" s="33"/>
      <c r="I5" s="36"/>
      <c r="J5" s="31"/>
      <c r="K5" s="31"/>
      <c r="L5" s="31"/>
      <c r="M5" s="31"/>
    </row>
    <row r="6" spans="1:13" ht="15.95" customHeight="1" x14ac:dyDescent="0.25">
      <c r="A6" s="9"/>
      <c r="B6" s="100" t="s">
        <v>297</v>
      </c>
      <c r="C6" s="100"/>
      <c r="D6" s="100"/>
      <c r="E6" s="100"/>
      <c r="F6" s="100"/>
      <c r="G6" s="100"/>
      <c r="H6" s="33"/>
      <c r="I6" s="36"/>
      <c r="J6" s="31"/>
      <c r="K6" s="31"/>
      <c r="L6" s="31"/>
      <c r="M6" s="31"/>
    </row>
    <row r="7" spans="1:13" ht="15.95" customHeight="1" x14ac:dyDescent="0.25">
      <c r="A7" s="9"/>
      <c r="B7" s="58">
        <v>2011</v>
      </c>
      <c r="C7" s="58">
        <v>2010</v>
      </c>
      <c r="D7" s="58">
        <v>2009</v>
      </c>
      <c r="E7" s="58">
        <v>2008</v>
      </c>
      <c r="F7" s="58">
        <v>2007</v>
      </c>
      <c r="G7" s="58">
        <v>2006</v>
      </c>
      <c r="H7" s="33"/>
      <c r="I7" s="36"/>
      <c r="J7" s="31"/>
      <c r="K7" s="31"/>
      <c r="L7" s="31"/>
      <c r="M7" s="31"/>
    </row>
    <row r="8" spans="1:13" ht="15.95" customHeight="1" x14ac:dyDescent="0.25">
      <c r="A8" s="9"/>
      <c r="B8" s="86">
        <v>5</v>
      </c>
      <c r="C8" s="86">
        <v>3</v>
      </c>
      <c r="D8" s="86">
        <v>2</v>
      </c>
      <c r="E8" s="86">
        <v>1</v>
      </c>
      <c r="F8" s="86">
        <v>-5</v>
      </c>
      <c r="G8" s="86">
        <v>4</v>
      </c>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9"/>
      <c r="B10" s="100" t="s">
        <v>298</v>
      </c>
      <c r="C10" s="100"/>
      <c r="D10" s="100"/>
      <c r="E10" s="100"/>
      <c r="F10" s="100"/>
      <c r="G10" s="100"/>
      <c r="H10" s="33"/>
      <c r="I10" s="36"/>
      <c r="J10" s="31"/>
      <c r="K10" s="31"/>
      <c r="L10" s="31"/>
      <c r="M10" s="31"/>
    </row>
    <row r="11" spans="1:13" ht="15.95" customHeight="1" x14ac:dyDescent="0.25">
      <c r="A11" s="9"/>
      <c r="B11" s="58">
        <v>2011</v>
      </c>
      <c r="C11" s="58">
        <v>2010</v>
      </c>
      <c r="D11" s="58">
        <v>2009</v>
      </c>
      <c r="E11" s="58">
        <v>2008</v>
      </c>
      <c r="F11" s="58">
        <v>2007</v>
      </c>
      <c r="G11" s="58">
        <v>2006</v>
      </c>
      <c r="H11" s="33"/>
      <c r="I11" s="36"/>
      <c r="J11" s="31"/>
      <c r="K11" s="31"/>
      <c r="L11" s="31"/>
      <c r="M11" s="31"/>
    </row>
    <row r="12" spans="1:13" ht="15.95" customHeight="1" x14ac:dyDescent="0.25">
      <c r="A12" s="9"/>
      <c r="B12" s="86">
        <v>30</v>
      </c>
      <c r="C12" s="86">
        <v>35</v>
      </c>
      <c r="D12" s="86">
        <v>41</v>
      </c>
      <c r="E12" s="86">
        <v>38</v>
      </c>
      <c r="F12" s="86">
        <v>35</v>
      </c>
      <c r="G12" s="86">
        <v>30</v>
      </c>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90" t="s">
        <v>335</v>
      </c>
      <c r="C14" s="90"/>
      <c r="D14" s="90"/>
      <c r="E14" s="90"/>
      <c r="F14" s="90"/>
      <c r="G14" s="90"/>
      <c r="H14" s="90"/>
      <c r="I14" s="36"/>
      <c r="J14" s="31"/>
      <c r="K14" s="31"/>
      <c r="L14" s="31"/>
      <c r="M14" s="31"/>
    </row>
    <row r="15" spans="1:13" ht="15.95" customHeight="1" x14ac:dyDescent="0.25">
      <c r="A15" s="9"/>
      <c r="B15" s="90"/>
      <c r="C15" s="90"/>
      <c r="D15" s="90"/>
      <c r="E15" s="90"/>
      <c r="F15" s="90"/>
      <c r="G15" s="90"/>
      <c r="H15" s="90"/>
      <c r="I15" s="36"/>
      <c r="J15" s="31"/>
      <c r="K15" s="31"/>
      <c r="L15" s="31"/>
      <c r="M15" s="31"/>
    </row>
    <row r="16" spans="1:13" ht="32.1" customHeight="1" x14ac:dyDescent="0.25">
      <c r="A16" s="9"/>
      <c r="B16" s="102"/>
      <c r="C16" s="103"/>
      <c r="D16" s="55" t="s">
        <v>303</v>
      </c>
      <c r="E16" s="55" t="s">
        <v>304</v>
      </c>
      <c r="F16" s="55" t="s">
        <v>305</v>
      </c>
      <c r="G16" s="55" t="s">
        <v>306</v>
      </c>
      <c r="H16" s="33"/>
      <c r="I16" s="36"/>
      <c r="J16" s="31"/>
      <c r="K16" s="31"/>
      <c r="L16" s="31"/>
      <c r="M16" s="31"/>
    </row>
    <row r="17" spans="1:13" ht="15.95" customHeight="1" x14ac:dyDescent="0.25">
      <c r="A17" s="9"/>
      <c r="B17" s="94" t="s">
        <v>299</v>
      </c>
      <c r="C17" s="94"/>
      <c r="D17" s="85">
        <v>100</v>
      </c>
      <c r="E17" s="85">
        <v>40</v>
      </c>
      <c r="F17" s="85">
        <v>95</v>
      </c>
      <c r="G17" s="85">
        <v>40</v>
      </c>
      <c r="H17" s="33"/>
      <c r="I17" s="36"/>
      <c r="J17" s="31"/>
      <c r="K17" s="31"/>
      <c r="L17" s="31"/>
      <c r="M17" s="31"/>
    </row>
    <row r="18" spans="1:13" ht="15.95" customHeight="1" x14ac:dyDescent="0.25">
      <c r="A18" s="28"/>
      <c r="B18" s="94" t="s">
        <v>300</v>
      </c>
      <c r="C18" s="94"/>
      <c r="D18" s="85">
        <v>50</v>
      </c>
      <c r="E18" s="85">
        <v>20</v>
      </c>
      <c r="F18" s="85">
        <v>50</v>
      </c>
      <c r="G18" s="85">
        <v>18</v>
      </c>
      <c r="H18" s="33"/>
      <c r="I18" s="36"/>
      <c r="J18" s="31"/>
      <c r="K18" s="31"/>
      <c r="L18" s="31"/>
      <c r="M18" s="31"/>
    </row>
    <row r="19" spans="1:13" ht="15.95" customHeight="1" x14ac:dyDescent="0.25">
      <c r="A19" s="26"/>
      <c r="B19" s="94" t="s">
        <v>301</v>
      </c>
      <c r="C19" s="94"/>
      <c r="D19" s="85">
        <v>10</v>
      </c>
      <c r="E19" s="85">
        <v>10</v>
      </c>
      <c r="F19" s="85">
        <v>8</v>
      </c>
      <c r="G19" s="85">
        <v>8</v>
      </c>
      <c r="H19" s="33"/>
      <c r="I19" s="36"/>
      <c r="J19" s="31"/>
      <c r="K19" s="31"/>
      <c r="L19" s="31"/>
      <c r="M19" s="31"/>
    </row>
    <row r="20" spans="1:13" ht="32.1" customHeight="1" x14ac:dyDescent="0.25">
      <c r="A20" s="26"/>
      <c r="B20" s="101" t="s">
        <v>302</v>
      </c>
      <c r="C20" s="101"/>
      <c r="D20" s="85">
        <v>2</v>
      </c>
      <c r="E20" s="85">
        <v>1</v>
      </c>
      <c r="F20" s="85">
        <v>3</v>
      </c>
      <c r="G20" s="85">
        <v>2</v>
      </c>
      <c r="H20" s="33"/>
      <c r="I20" s="36"/>
      <c r="J20" s="31"/>
      <c r="K20" s="31"/>
      <c r="L20" s="31"/>
      <c r="M20" s="31"/>
    </row>
    <row r="21" spans="1:13" ht="15.95" customHeight="1" x14ac:dyDescent="0.25">
      <c r="A21" s="29"/>
      <c r="B21" s="37"/>
      <c r="C21" s="37"/>
      <c r="D21" s="84"/>
      <c r="E21" s="84"/>
      <c r="F21" s="84"/>
      <c r="G21" s="84"/>
      <c r="H21" s="37"/>
      <c r="I21" s="38"/>
      <c r="J21" s="31"/>
      <c r="K21" s="31"/>
      <c r="L21" s="31"/>
      <c r="M21" s="31"/>
    </row>
    <row r="22" spans="1:13" ht="15.95" customHeight="1" x14ac:dyDescent="0.25">
      <c r="A22" s="26" t="s">
        <v>2</v>
      </c>
      <c r="B22" s="90" t="s">
        <v>307</v>
      </c>
      <c r="C22" s="90"/>
      <c r="D22" s="90"/>
      <c r="E22" s="90"/>
      <c r="F22" s="90"/>
      <c r="G22" s="90"/>
      <c r="H22" s="90"/>
      <c r="I22" s="38"/>
      <c r="J22" s="31"/>
      <c r="K22" s="31"/>
      <c r="L22" s="31"/>
      <c r="M22" s="31"/>
    </row>
    <row r="23" spans="1:13" ht="15.95" customHeight="1" thickBot="1" x14ac:dyDescent="0.3">
      <c r="A23" s="9">
        <f>INDEX('Point Grid'!$C$8:$I$38,MATCH($A$1,'Point Grid'!$A$8:$A$38,0),MATCH(A22,'Point Grid'!$C$7:$I$7,0))</f>
        <v>1.5</v>
      </c>
      <c r="B23" s="90"/>
      <c r="C23" s="90"/>
      <c r="D23" s="90"/>
      <c r="E23" s="90"/>
      <c r="F23" s="90"/>
      <c r="G23" s="90"/>
      <c r="H23" s="90"/>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3</v>
      </c>
      <c r="B26" s="90" t="s">
        <v>308</v>
      </c>
      <c r="C26" s="90"/>
      <c r="D26" s="90"/>
      <c r="E26" s="90"/>
      <c r="F26" s="90"/>
      <c r="G26" s="90"/>
      <c r="H26" s="90"/>
      <c r="I26" s="38"/>
      <c r="J26" s="31"/>
      <c r="K26" s="31"/>
      <c r="L26" s="31"/>
      <c r="M26" s="31"/>
    </row>
    <row r="27" spans="1:13" ht="15.95" customHeight="1" thickBot="1" x14ac:dyDescent="0.3">
      <c r="A27" s="9">
        <f>INDEX('Point Grid'!$C$8:$I$38,MATCH($A$1,'Point Grid'!$A$8:$A$38,0),MATCH(A26,'Point Grid'!$C$7:$I$7,0))</f>
        <v>1.5</v>
      </c>
      <c r="B27" s="90"/>
      <c r="C27" s="90"/>
      <c r="D27" s="90"/>
      <c r="E27" s="90"/>
      <c r="F27" s="90"/>
      <c r="G27" s="90"/>
      <c r="H27" s="90"/>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thickBot="1" x14ac:dyDescent="0.3">
      <c r="A29" s="30"/>
      <c r="B29" s="39"/>
      <c r="C29" s="39"/>
      <c r="D29" s="39"/>
      <c r="E29" s="39"/>
      <c r="F29" s="39"/>
      <c r="G29" s="39"/>
      <c r="H29" s="39"/>
      <c r="I29" s="40"/>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sheetData>
  <mergeCells count="13">
    <mergeCell ref="H1:I1"/>
    <mergeCell ref="B22:H23"/>
    <mergeCell ref="B26:H27"/>
    <mergeCell ref="B3:H4"/>
    <mergeCell ref="B5:G5"/>
    <mergeCell ref="B6:G6"/>
    <mergeCell ref="B10:G10"/>
    <mergeCell ref="B14:H15"/>
    <mergeCell ref="B20:C20"/>
    <mergeCell ref="B19:C19"/>
    <mergeCell ref="B18:C18"/>
    <mergeCell ref="B17:C17"/>
    <mergeCell ref="B16:C16"/>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2">
    <dataValidation type="decimal" allowBlank="1" showInputMessage="1" showErrorMessage="1" sqref="A19:A2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30"/>
  <sheetViews>
    <sheetView zoomScaleNormal="100" workbookViewId="0"/>
  </sheetViews>
  <sheetFormatPr defaultColWidth="9.140625" defaultRowHeight="15" x14ac:dyDescent="0.25"/>
  <cols>
    <col min="1" max="1" width="9.140625" style="24"/>
    <col min="2" max="2" width="16.85546875" style="24" customWidth="1"/>
    <col min="3" max="4" width="13.42578125" style="24" customWidth="1"/>
    <col min="5" max="9" width="11.42578125" style="24" customWidth="1"/>
    <col min="10" max="16384" width="9.140625" style="24"/>
  </cols>
  <sheetData>
    <row r="1" spans="1:13" ht="15.95" customHeight="1" x14ac:dyDescent="0.25">
      <c r="A1" s="7">
        <v>30</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309</v>
      </c>
      <c r="C3" s="90"/>
      <c r="D3" s="90"/>
      <c r="E3" s="90"/>
      <c r="F3" s="90"/>
      <c r="G3" s="90"/>
      <c r="H3" s="90"/>
      <c r="I3" s="36"/>
      <c r="J3" s="31"/>
      <c r="K3" s="31"/>
      <c r="L3" s="31"/>
      <c r="M3" s="31"/>
    </row>
    <row r="4" spans="1:13" ht="15.95" customHeight="1" x14ac:dyDescent="0.25">
      <c r="A4" s="9">
        <f>INDEX('Point Grid'!B:B,MATCH('30'!A1,'Point Grid'!A:A,0))</f>
        <v>1.5</v>
      </c>
      <c r="B4" s="90"/>
      <c r="C4" s="90"/>
      <c r="D4" s="90"/>
      <c r="E4" s="90"/>
      <c r="F4" s="90"/>
      <c r="G4" s="90"/>
      <c r="H4" s="90"/>
      <c r="I4" s="36"/>
      <c r="J4" s="31"/>
      <c r="K4" s="31"/>
      <c r="L4" s="31"/>
      <c r="M4" s="31"/>
    </row>
    <row r="5" spans="1:13" ht="15.95" customHeight="1" x14ac:dyDescent="0.25">
      <c r="A5" s="9"/>
      <c r="B5" s="90"/>
      <c r="C5" s="90"/>
      <c r="D5" s="90"/>
      <c r="E5" s="90"/>
      <c r="F5" s="90"/>
      <c r="G5" s="90"/>
      <c r="H5" s="90"/>
      <c r="I5" s="36"/>
      <c r="J5" s="31"/>
      <c r="K5" s="31"/>
      <c r="L5" s="31"/>
      <c r="M5" s="31"/>
    </row>
    <row r="6" spans="1:13" ht="15.95" customHeight="1" x14ac:dyDescent="0.25">
      <c r="A6" s="9"/>
      <c r="B6" s="33"/>
      <c r="C6" s="33"/>
      <c r="D6" s="33"/>
      <c r="E6" s="33"/>
      <c r="F6" s="33"/>
      <c r="G6" s="33"/>
      <c r="H6" s="33"/>
      <c r="I6" s="36"/>
      <c r="J6" s="31"/>
      <c r="K6" s="31"/>
      <c r="L6" s="31"/>
      <c r="M6" s="31"/>
    </row>
    <row r="7" spans="1:13" ht="32.1" customHeight="1" x14ac:dyDescent="0.25">
      <c r="A7" s="9"/>
      <c r="B7" s="90" t="s">
        <v>310</v>
      </c>
      <c r="C7" s="90"/>
      <c r="D7" s="90"/>
      <c r="E7" s="90"/>
      <c r="F7" s="90"/>
      <c r="G7" s="90"/>
      <c r="H7" s="90"/>
      <c r="I7" s="36"/>
      <c r="J7" s="31"/>
      <c r="K7" s="31"/>
      <c r="L7" s="31"/>
      <c r="M7" s="31"/>
    </row>
    <row r="8" spans="1:13" ht="15.95" customHeight="1" x14ac:dyDescent="0.25">
      <c r="A8" s="9"/>
      <c r="B8" s="90" t="s">
        <v>311</v>
      </c>
      <c r="C8" s="90"/>
      <c r="D8" s="90"/>
      <c r="E8" s="90"/>
      <c r="F8" s="90"/>
      <c r="G8" s="90"/>
      <c r="H8" s="90"/>
      <c r="I8" s="36"/>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2</v>
      </c>
      <c r="B10" s="90" t="s">
        <v>312</v>
      </c>
      <c r="C10" s="90"/>
      <c r="D10" s="90"/>
      <c r="E10" s="90"/>
      <c r="F10" s="90"/>
      <c r="G10" s="90"/>
      <c r="H10" s="90"/>
      <c r="I10" s="38"/>
      <c r="J10" s="31"/>
      <c r="K10" s="31"/>
      <c r="L10" s="31"/>
      <c r="M10" s="31"/>
    </row>
    <row r="11" spans="1:13" ht="15.95" customHeight="1" thickBot="1" x14ac:dyDescent="0.3">
      <c r="A11" s="9">
        <f>INDEX('Point Grid'!$C$8:$I$38,MATCH($A$1,'Point Grid'!$A$8:$A$38,0),MATCH(A10,'Point Grid'!$C$7:$I$7,0))</f>
        <v>1</v>
      </c>
      <c r="B11" s="90"/>
      <c r="C11" s="90"/>
      <c r="D11" s="90"/>
      <c r="E11" s="90"/>
      <c r="F11" s="90"/>
      <c r="G11" s="90"/>
      <c r="H11" s="90"/>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3</v>
      </c>
      <c r="B14" s="90" t="s">
        <v>313</v>
      </c>
      <c r="C14" s="90"/>
      <c r="D14" s="90"/>
      <c r="E14" s="90"/>
      <c r="F14" s="90"/>
      <c r="G14" s="90"/>
      <c r="H14" s="90"/>
      <c r="I14" s="38"/>
      <c r="J14" s="31"/>
      <c r="K14" s="31"/>
      <c r="L14" s="31"/>
      <c r="M14" s="31"/>
    </row>
    <row r="15" spans="1:13" ht="15.95" customHeight="1" thickBot="1" x14ac:dyDescent="0.3">
      <c r="A15" s="9">
        <f>INDEX('Point Grid'!$C$8:$I$38,MATCH($A$1,'Point Grid'!$A$8:$A$38,0),MATCH(A14,'Point Grid'!$C$7:$I$7,0))</f>
        <v>0.5</v>
      </c>
      <c r="B15" s="90"/>
      <c r="C15" s="90"/>
      <c r="D15" s="90"/>
      <c r="E15" s="90"/>
      <c r="F15" s="90"/>
      <c r="G15" s="90"/>
      <c r="H15" s="90"/>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6">
    <mergeCell ref="H1:I1"/>
    <mergeCell ref="B10:H11"/>
    <mergeCell ref="B14:H15"/>
    <mergeCell ref="B3:H5"/>
    <mergeCell ref="B7:H7"/>
    <mergeCell ref="B8:H8"/>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35"/>
  <sheetViews>
    <sheetView zoomScaleNormal="100" workbookViewId="0"/>
  </sheetViews>
  <sheetFormatPr defaultColWidth="9.140625" defaultRowHeight="15" x14ac:dyDescent="0.25"/>
  <cols>
    <col min="1" max="1" width="9.140625" style="24"/>
    <col min="2" max="2" width="11.2851562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31</v>
      </c>
      <c r="B1" s="27" t="s">
        <v>12</v>
      </c>
      <c r="C1" s="23"/>
      <c r="D1" s="23"/>
      <c r="E1" s="23"/>
      <c r="F1" s="23"/>
      <c r="G1" s="23"/>
      <c r="H1" s="88" t="s">
        <v>29</v>
      </c>
      <c r="I1" s="89"/>
    </row>
    <row r="2" spans="1:13" ht="15.95" customHeight="1" x14ac:dyDescent="0.25">
      <c r="A2" s="25"/>
      <c r="B2" s="34"/>
      <c r="C2" s="34"/>
      <c r="D2" s="34"/>
      <c r="E2" s="34"/>
      <c r="F2" s="34"/>
      <c r="G2" s="34"/>
      <c r="H2" s="34"/>
      <c r="I2" s="35"/>
    </row>
    <row r="3" spans="1:13" ht="15.95" customHeight="1" x14ac:dyDescent="0.25">
      <c r="A3" s="8" t="s">
        <v>13</v>
      </c>
      <c r="B3" s="90" t="s">
        <v>314</v>
      </c>
      <c r="C3" s="90"/>
      <c r="D3" s="90"/>
      <c r="E3" s="90"/>
      <c r="F3" s="90"/>
      <c r="G3" s="90"/>
      <c r="H3" s="90"/>
      <c r="I3" s="36"/>
      <c r="J3" s="31"/>
      <c r="K3" s="31"/>
      <c r="L3" s="31"/>
      <c r="M3" s="31"/>
    </row>
    <row r="4" spans="1:13" ht="15.95" customHeight="1" x14ac:dyDescent="0.25">
      <c r="A4" s="9">
        <f>INDEX('Point Grid'!B:B,MATCH('31'!A1,'Point Grid'!A:A,0))</f>
        <v>1.5</v>
      </c>
      <c r="B4" s="90"/>
      <c r="C4" s="90"/>
      <c r="D4" s="90"/>
      <c r="E4" s="90"/>
      <c r="F4" s="90"/>
      <c r="G4" s="90"/>
      <c r="H4" s="90"/>
      <c r="I4" s="36"/>
      <c r="J4" s="31"/>
      <c r="K4" s="31"/>
      <c r="L4" s="31"/>
      <c r="M4" s="31"/>
    </row>
    <row r="5" spans="1:13" ht="15.95" customHeight="1" x14ac:dyDescent="0.25">
      <c r="A5" s="9"/>
      <c r="B5" s="33" t="s">
        <v>315</v>
      </c>
      <c r="C5" s="33"/>
      <c r="D5" s="33"/>
      <c r="E5" s="33"/>
      <c r="F5" s="33"/>
      <c r="G5" s="33"/>
      <c r="H5" s="33"/>
      <c r="I5" s="36"/>
      <c r="J5" s="31"/>
      <c r="K5" s="31"/>
      <c r="L5" s="31"/>
      <c r="M5" s="31"/>
    </row>
    <row r="6" spans="1:13" ht="15.95" customHeight="1" x14ac:dyDescent="0.25">
      <c r="A6" s="9"/>
      <c r="B6" s="33" t="s">
        <v>316</v>
      </c>
      <c r="C6" s="33"/>
      <c r="D6" s="33"/>
      <c r="E6" s="33"/>
      <c r="F6" s="33"/>
      <c r="G6" s="33"/>
      <c r="H6" s="33"/>
      <c r="I6" s="36"/>
      <c r="J6" s="31"/>
      <c r="K6" s="31"/>
      <c r="L6" s="31"/>
      <c r="M6" s="31"/>
    </row>
    <row r="7" spans="1:13" ht="15.95" customHeight="1" x14ac:dyDescent="0.25">
      <c r="A7" s="9"/>
      <c r="B7" s="33" t="s">
        <v>317</v>
      </c>
      <c r="C7" s="33"/>
      <c r="D7" s="33"/>
      <c r="E7" s="33"/>
      <c r="F7" s="33"/>
      <c r="G7" s="33"/>
      <c r="H7" s="33"/>
      <c r="I7" s="36"/>
      <c r="J7" s="31"/>
      <c r="K7" s="31"/>
      <c r="L7" s="31"/>
      <c r="M7" s="31"/>
    </row>
    <row r="8" spans="1:13" ht="15.95" customHeight="1" x14ac:dyDescent="0.25">
      <c r="A8" s="9"/>
      <c r="B8" s="33" t="s">
        <v>318</v>
      </c>
      <c r="C8" s="33"/>
      <c r="D8" s="33"/>
      <c r="E8" s="33"/>
      <c r="F8" s="33"/>
      <c r="G8" s="33"/>
      <c r="H8" s="33"/>
      <c r="I8" s="36"/>
      <c r="J8" s="31"/>
      <c r="K8" s="31"/>
      <c r="L8" s="31"/>
      <c r="M8" s="31"/>
    </row>
    <row r="9" spans="1:13" ht="15.95" customHeight="1" x14ac:dyDescent="0.25">
      <c r="A9" s="9"/>
      <c r="B9" s="33" t="s">
        <v>319</v>
      </c>
      <c r="C9" s="33"/>
      <c r="D9" s="33"/>
      <c r="E9" s="33"/>
      <c r="F9" s="33"/>
      <c r="G9" s="33"/>
      <c r="H9" s="33"/>
      <c r="I9" s="36"/>
      <c r="J9" s="31"/>
      <c r="K9" s="31"/>
      <c r="L9" s="31"/>
      <c r="M9" s="31"/>
    </row>
    <row r="10" spans="1:13" ht="15.95" customHeight="1" x14ac:dyDescent="0.25">
      <c r="A10" s="9"/>
      <c r="B10" s="33" t="s">
        <v>320</v>
      </c>
      <c r="C10" s="33"/>
      <c r="D10" s="33"/>
      <c r="E10" s="33"/>
      <c r="F10" s="33"/>
      <c r="G10" s="33"/>
      <c r="H10" s="33"/>
      <c r="I10" s="36"/>
      <c r="J10" s="31"/>
      <c r="K10" s="31"/>
      <c r="L10" s="31"/>
      <c r="M10" s="31"/>
    </row>
    <row r="11" spans="1:13" ht="15.95" customHeight="1" x14ac:dyDescent="0.25">
      <c r="A11" s="9"/>
      <c r="B11" s="33"/>
      <c r="C11" s="33" t="s">
        <v>321</v>
      </c>
      <c r="D11" s="33"/>
      <c r="E11" s="33"/>
      <c r="F11" s="33"/>
      <c r="G11" s="33"/>
      <c r="H11" s="33"/>
      <c r="I11" s="36"/>
      <c r="J11" s="31"/>
      <c r="K11" s="31"/>
      <c r="L11" s="31"/>
      <c r="M11" s="31"/>
    </row>
    <row r="12" spans="1:13" ht="15.95" customHeight="1" x14ac:dyDescent="0.25">
      <c r="A12" s="9"/>
      <c r="B12" s="33"/>
      <c r="C12" s="33" t="s">
        <v>322</v>
      </c>
      <c r="D12" s="33"/>
      <c r="E12" s="33"/>
      <c r="F12" s="33"/>
      <c r="G12" s="33"/>
      <c r="H12" s="33"/>
      <c r="I12" s="36"/>
      <c r="J12" s="31"/>
      <c r="K12" s="31"/>
      <c r="L12" s="31"/>
      <c r="M12" s="31"/>
    </row>
    <row r="13" spans="1:13" ht="15.95" customHeight="1" x14ac:dyDescent="0.25">
      <c r="A13" s="9"/>
      <c r="B13" s="33"/>
      <c r="C13" s="33" t="s">
        <v>323</v>
      </c>
      <c r="D13" s="33"/>
      <c r="E13" s="33"/>
      <c r="F13" s="33"/>
      <c r="G13" s="33"/>
      <c r="H13" s="33"/>
      <c r="I13" s="36"/>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2</v>
      </c>
      <c r="B15" s="90" t="s">
        <v>324</v>
      </c>
      <c r="C15" s="90"/>
      <c r="D15" s="90"/>
      <c r="E15" s="90"/>
      <c r="F15" s="90"/>
      <c r="G15" s="90"/>
      <c r="H15" s="90"/>
      <c r="I15" s="38"/>
      <c r="J15" s="31"/>
      <c r="K15" s="31"/>
      <c r="L15" s="31"/>
      <c r="M15" s="31"/>
    </row>
    <row r="16" spans="1:13" ht="15.95" customHeight="1" thickBot="1" x14ac:dyDescent="0.3">
      <c r="A16" s="9">
        <f>INDEX('Point Grid'!$C$8:$I$38,MATCH($A$1,'Point Grid'!$A$8:$A$38,0),MATCH(A15,'Point Grid'!$C$7:$I$7,0))</f>
        <v>1</v>
      </c>
      <c r="B16" s="90"/>
      <c r="C16" s="90"/>
      <c r="D16" s="90"/>
      <c r="E16" s="90"/>
      <c r="F16" s="90"/>
      <c r="G16" s="90"/>
      <c r="H16" s="90"/>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3</v>
      </c>
      <c r="B19" s="90" t="s">
        <v>325</v>
      </c>
      <c r="C19" s="90"/>
      <c r="D19" s="90"/>
      <c r="E19" s="90"/>
      <c r="F19" s="90"/>
      <c r="G19" s="90"/>
      <c r="H19" s="90"/>
      <c r="I19" s="38"/>
      <c r="J19" s="31"/>
      <c r="K19" s="31"/>
      <c r="L19" s="31"/>
      <c r="M19" s="31"/>
    </row>
    <row r="20" spans="1:13" ht="15.95" customHeight="1" thickBot="1" x14ac:dyDescent="0.3">
      <c r="A20" s="9">
        <f>INDEX('Point Grid'!$C$8:$I$38,MATCH($A$1,'Point Grid'!$A$8:$A$38,0),MATCH(A19,'Point Grid'!$C$7:$I$7,0))</f>
        <v>0.5</v>
      </c>
      <c r="B20" s="90"/>
      <c r="C20" s="90"/>
      <c r="D20" s="90"/>
      <c r="E20" s="90"/>
      <c r="F20" s="90"/>
      <c r="G20" s="90"/>
      <c r="H20" s="90"/>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thickBot="1" x14ac:dyDescent="0.3">
      <c r="A22" s="30"/>
      <c r="B22" s="39"/>
      <c r="C22" s="39"/>
      <c r="D22" s="39"/>
      <c r="E22" s="39"/>
      <c r="F22" s="39"/>
      <c r="G22" s="39"/>
      <c r="H22" s="39"/>
      <c r="I22" s="40"/>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sheetData>
  <mergeCells count="4">
    <mergeCell ref="H1:I1"/>
    <mergeCell ref="B15:H16"/>
    <mergeCell ref="B19:H20"/>
    <mergeCell ref="B3:H4"/>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2024-06-23T12:42:50Z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0f5e94-b30f-4e73-9b6b-e333361c0d6b_Enabled">
    <vt:lpwstr>true</vt:lpwstr>
  </property>
  <property fmtid="{D5CDD505-2E9C-101B-9397-08002B2CF9AE}" pid="3" name="MSIP_Label_290f5e94-b30f-4e73-9b6b-e333361c0d6b_SetDate">
    <vt:lpwstr>2024-06-23T01:51:18Z</vt:lpwstr>
  </property>
  <property fmtid="{D5CDD505-2E9C-101B-9397-08002B2CF9AE}" pid="4" name="MSIP_Label_290f5e94-b30f-4e73-9b6b-e333361c0d6b_Method">
    <vt:lpwstr>Standard</vt:lpwstr>
  </property>
  <property fmtid="{D5CDD505-2E9C-101B-9397-08002B2CF9AE}" pid="5" name="MSIP_Label_290f5e94-b30f-4e73-9b6b-e333361c0d6b_Name">
    <vt:lpwstr>290f5e94-b30f-4e73-9b6b-e333361c0d6b</vt:lpwstr>
  </property>
  <property fmtid="{D5CDD505-2E9C-101B-9397-08002B2CF9AE}" pid="6" name="MSIP_Label_290f5e94-b30f-4e73-9b6b-e333361c0d6b_SiteId">
    <vt:lpwstr>399ead0d-c7c4-4583-88a4-d98814f80b0e</vt:lpwstr>
  </property>
  <property fmtid="{D5CDD505-2E9C-101B-9397-08002B2CF9AE}" pid="7" name="MSIP_Label_290f5e94-b30f-4e73-9b6b-e333361c0d6b_ActionId">
    <vt:lpwstr>f25ffc84-1393-4242-a00e-7e62b5cd6713</vt:lpwstr>
  </property>
  <property fmtid="{D5CDD505-2E9C-101B-9397-08002B2CF9AE}" pid="8" name="MSIP_Label_290f5e94-b30f-4e73-9b6b-e333361c0d6b_ContentBits">
    <vt:lpwstr>0</vt:lpwstr>
  </property>
</Properties>
</file>