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-6US\Excel\"/>
    </mc:Choice>
  </mc:AlternateContent>
  <bookViews>
    <workbookView xWindow="0" yWindow="0" windowWidth="24000" windowHeight="9735"/>
  </bookViews>
  <sheets>
    <sheet name="updated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1" i="2" l="1"/>
  <c r="T100" i="2"/>
  <c r="T101" i="2" s="1"/>
  <c r="V97" i="2"/>
  <c r="R97" i="2"/>
  <c r="R98" i="2" s="1"/>
  <c r="R101" i="2" s="1"/>
  <c r="R102" i="2" s="1"/>
  <c r="T87" i="2" l="1"/>
  <c r="T88" i="2" s="1"/>
  <c r="T80" i="2"/>
  <c r="T69" i="2"/>
  <c r="T70" i="2" s="1"/>
  <c r="V72" i="2" s="1"/>
  <c r="T65" i="2"/>
  <c r="T66" i="2" s="1"/>
  <c r="T72" i="2" s="1"/>
  <c r="Z59" i="2"/>
  <c r="V59" i="2"/>
  <c r="X56" i="2"/>
  <c r="T56" i="2"/>
  <c r="T57" i="2" s="1"/>
  <c r="T59" i="2" s="1"/>
  <c r="X52" i="2"/>
  <c r="T52" i="2"/>
  <c r="T53" i="2" s="1"/>
  <c r="X59" i="2" s="1"/>
  <c r="V46" i="2"/>
  <c r="C46" i="2"/>
  <c r="C45" i="2"/>
  <c r="C44" i="2" s="1"/>
  <c r="C43" i="2" s="1"/>
  <c r="C42" i="2" s="1"/>
  <c r="I41" i="2"/>
  <c r="H41" i="2" s="1"/>
  <c r="G41" i="2" s="1"/>
  <c r="F41" i="2" s="1"/>
  <c r="E41" i="2" s="1"/>
  <c r="C36" i="2"/>
  <c r="C35" i="2"/>
  <c r="C34" i="2"/>
  <c r="C33" i="2" s="1"/>
  <c r="C32" i="2" s="1"/>
  <c r="U31" i="2"/>
  <c r="P31" i="2"/>
  <c r="I31" i="2"/>
  <c r="H31" i="2"/>
  <c r="G31" i="2"/>
  <c r="F31" i="2" s="1"/>
  <c r="E31" i="2" s="1"/>
  <c r="U30" i="2"/>
  <c r="P30" i="2"/>
  <c r="U29" i="2"/>
  <c r="P29" i="2"/>
  <c r="U28" i="2"/>
  <c r="U32" i="2" s="1"/>
  <c r="S8" i="2" s="1"/>
  <c r="P28" i="2"/>
  <c r="D26" i="2"/>
  <c r="D25" i="2"/>
  <c r="S24" i="2"/>
  <c r="V15" i="2" s="1"/>
  <c r="D24" i="2"/>
  <c r="D23" i="2" s="1"/>
  <c r="D22" i="2" s="1"/>
  <c r="V23" i="2"/>
  <c r="S23" i="2"/>
  <c r="W19" i="2"/>
  <c r="U19" i="2"/>
  <c r="Y19" i="2" s="1"/>
  <c r="X15" i="2"/>
  <c r="S9" i="2"/>
  <c r="X46" i="2" l="1"/>
  <c r="S47" i="2" s="1"/>
  <c r="S37" i="2" s="1"/>
  <c r="S15" i="2"/>
  <c r="S16" i="2" s="1"/>
  <c r="S7" i="2" s="1"/>
  <c r="S10" i="2" s="1"/>
  <c r="T60" i="2"/>
  <c r="S38" i="2" s="1"/>
  <c r="T73" i="2"/>
  <c r="S39" i="2" s="1"/>
  <c r="T77" i="2" l="1"/>
  <c r="S36" i="2"/>
  <c r="S40" i="2" s="1"/>
  <c r="R88" i="2" l="1"/>
  <c r="R89" i="2" s="1"/>
  <c r="T79" i="2" s="1"/>
  <c r="T78" i="2" s="1"/>
  <c r="T82" i="2"/>
  <c r="W2" i="2" s="1"/>
</calcChain>
</file>

<file path=xl/sharedStrings.xml><?xml version="1.0" encoding="utf-8"?>
<sst xmlns="http://schemas.openxmlformats.org/spreadsheetml/2006/main" count="531" uniqueCount="143">
  <si>
    <t>Reading:</t>
  </si>
  <si>
    <t>Odomirok - Chapter 26</t>
  </si>
  <si>
    <t>|</t>
  </si>
  <si>
    <t>Model:</t>
  </si>
  <si>
    <t xml:space="preserve">See </t>
  </si>
  <si>
    <t>Step 3</t>
  </si>
  <si>
    <t xml:space="preserve"> for the final answer for statutory net income AFTER taxes of:</t>
  </si>
  <si>
    <t>&lt;==</t>
  </si>
  <si>
    <t>final answer</t>
  </si>
  <si>
    <t>Problem Type:</t>
  </si>
  <si>
    <t>Find</t>
  </si>
  <si>
    <t>Calculate the company's statutory net income for</t>
  </si>
  <si>
    <t>Step 1</t>
  </si>
  <si>
    <t xml:space="preserve"> Calculate the net pre-tax income</t>
  </si>
  <si>
    <t>Given</t>
  </si>
  <si>
    <t>Net Written Premium</t>
  </si>
  <si>
    <t>U/W income</t>
  </si>
  <si>
    <t>+</t>
  </si>
  <si>
    <t>see Step 1a below</t>
  </si>
  <si>
    <t>Unearned Premium Reserve (year-end)</t>
  </si>
  <si>
    <t>Investment Income</t>
  </si>
  <si>
    <t>see Step 1b below</t>
  </si>
  <si>
    <t>Underwriting Expenses</t>
  </si>
  <si>
    <t>Policyholder Divs</t>
  </si>
  <si>
    <t>-</t>
  </si>
  <si>
    <t>given</t>
  </si>
  <si>
    <t>Adjusting &amp; All Other Expenses</t>
  </si>
  <si>
    <t>Net Pre-tax Income</t>
  </si>
  <si>
    <t>Realized Capital Gains</t>
  </si>
  <si>
    <t>Investment Income from Taxable Bonds</t>
  </si>
  <si>
    <t>Step 1a</t>
  </si>
  <si>
    <t xml:space="preserve"> Calculate U/W Income</t>
  </si>
  <si>
    <t>Change in Unrealized Capital Gains</t>
  </si>
  <si>
    <t>see below</t>
  </si>
  <si>
    <t>Policyholder Dividends</t>
  </si>
  <si>
    <t>U/W Income</t>
  </si>
  <si>
    <t>=</t>
  </si>
  <si>
    <t>U/W Revenue</t>
  </si>
  <si>
    <t>Net IL</t>
  </si>
  <si>
    <t>U/W Expenses</t>
  </si>
  <si>
    <t>Dividends Received fom Unaffiliated Entitities</t>
  </si>
  <si>
    <t>Investment Income from Municipal Bonds</t>
  </si>
  <si>
    <t>Schedule P Part 1 - Summary</t>
  </si>
  <si>
    <t>Using Schedule P, Part 1 - Summary:</t>
  </si>
  <si>
    <t>Years in Which</t>
  </si>
  <si>
    <t>Net EP</t>
  </si>
  <si>
    <t>Premiums Were Earned</t>
  </si>
  <si>
    <t>Premiums Earned</t>
  </si>
  <si>
    <t>&amp; Losses Were Incurred</t>
  </si>
  <si>
    <t>D + A</t>
  </si>
  <si>
    <t>Ceded</t>
  </si>
  <si>
    <t>Using Schedule P, Part 2 - Summary:</t>
  </si>
  <si>
    <t>(CY 2012 column)</t>
  </si>
  <si>
    <t>(CY 2011 column)</t>
  </si>
  <si>
    <t>Step 1b</t>
  </si>
  <si>
    <t xml:space="preserve"> Calculate Investment Income</t>
  </si>
  <si>
    <t>Schedule P Part 2 - Summary</t>
  </si>
  <si>
    <r>
      <rPr>
        <b/>
        <sz val="11"/>
        <color rgb="FFFF0000"/>
        <rFont val="Calibri"/>
        <family val="2"/>
        <scheme val="minor"/>
      </rPr>
      <t>Incurred</t>
    </r>
    <r>
      <rPr>
        <sz val="11"/>
        <rFont val="Calibri"/>
        <family val="2"/>
        <scheme val="minor"/>
      </rPr>
      <t xml:space="preserve"> Net Loss </t>
    </r>
    <r>
      <rPr>
        <sz val="11"/>
        <color theme="1"/>
        <rFont val="Calibri"/>
        <family val="2"/>
        <scheme val="minor"/>
      </rPr>
      <t>&amp; Defense and Cost Containment Expenses</t>
    </r>
  </si>
  <si>
    <t>Losses</t>
  </si>
  <si>
    <t>Reported at Year-End</t>
  </si>
  <si>
    <t>Were Incurred</t>
  </si>
  <si>
    <t>TOTAL Investment Income</t>
  </si>
  <si>
    <t>xxx</t>
  </si>
  <si>
    <t>Step 2</t>
  </si>
  <si>
    <t xml:space="preserve"> Calculate the Regular Taxable Income (RTI)</t>
  </si>
  <si>
    <t>from Step 1 ABOVE</t>
  </si>
  <si>
    <t>Revenue Offset</t>
  </si>
  <si>
    <t>see Step 2a below</t>
  </si>
  <si>
    <t>Schedule P Part 3 - Summary</t>
  </si>
  <si>
    <t>Chg in Reserve Disc.</t>
  </si>
  <si>
    <t>see Step 2b below</t>
  </si>
  <si>
    <r>
      <rPr>
        <b/>
        <sz val="11"/>
        <color rgb="FF0070C0"/>
        <rFont val="Calibri"/>
        <family val="2"/>
        <scheme val="minor"/>
      </rPr>
      <t>Cum. Paid</t>
    </r>
    <r>
      <rPr>
        <sz val="11"/>
        <color theme="1"/>
        <rFont val="Calibri"/>
        <family val="2"/>
        <scheme val="minor"/>
      </rPr>
      <t xml:space="preserve"> Net Loss &amp; Defense and Cost Containment Expenses</t>
    </r>
  </si>
  <si>
    <t>Tax Exempt InvInc</t>
  </si>
  <si>
    <t>see Step 2c below</t>
  </si>
  <si>
    <t>Regular Taxable Income</t>
  </si>
  <si>
    <t>Step 2a</t>
  </si>
  <si>
    <r>
      <t xml:space="preserve"> Calculate the </t>
    </r>
    <r>
      <rPr>
        <u/>
        <sz val="11"/>
        <color theme="1"/>
        <rFont val="Calibri"/>
        <family val="2"/>
        <scheme val="minor"/>
      </rPr>
      <t>Revenue Offset</t>
    </r>
    <r>
      <rPr>
        <sz val="11"/>
        <color theme="1"/>
        <rFont val="Calibri"/>
        <family val="2"/>
        <scheme val="minor"/>
      </rPr>
      <t xml:space="preserve"> (an adjustment to the revenue component of RTI to obtain TBI or Tax-Basis Income)</t>
    </r>
  </si>
  <si>
    <t>Revenue-Offset</t>
  </si>
  <si>
    <t>x</t>
  </si>
  <si>
    <t>chg(UEP)</t>
  </si>
  <si>
    <t>(</t>
  </si>
  <si>
    <t>WP:2012</t>
  </si>
  <si>
    <t>EP:2012</t>
  </si>
  <si>
    <t>)</t>
  </si>
  <si>
    <t>Information Used to Calculate Federal Income Tax</t>
  </si>
  <si>
    <t>Prior Year Alternative Minimum Income Tax Credit</t>
  </si>
  <si>
    <t>Step 2b</t>
  </si>
  <si>
    <r>
      <t xml:space="preserve"> Calculate the </t>
    </r>
    <r>
      <rPr>
        <u/>
        <sz val="11"/>
        <color theme="1"/>
        <rFont val="Calibri"/>
        <family val="2"/>
        <scheme val="minor"/>
      </rPr>
      <t>Change in Reserve Discount</t>
    </r>
    <r>
      <rPr>
        <sz val="11"/>
        <color theme="1"/>
        <rFont val="Calibri"/>
        <family val="2"/>
        <scheme val="minor"/>
      </rPr>
      <t xml:space="preserve"> (an adjustment to the loss component of RTI to obtain TBI)</t>
    </r>
  </si>
  <si>
    <t>Beginning Average Reserve Discount Factor</t>
  </si>
  <si>
    <t>Ending Average Reserve Discount Factor</t>
  </si>
  <si>
    <t>Beginning Reserve for 2012</t>
  </si>
  <si>
    <t>Sched P, Part 2 (col. 2011)</t>
  </si>
  <si>
    <t>Sched P, Part 3 (col. 2011)</t>
  </si>
  <si>
    <t>Regular Income Tax Rate</t>
  </si>
  <si>
    <t>Alternative Minimum Tax Rate</t>
  </si>
  <si>
    <t>Ending Reserve for 2012</t>
  </si>
  <si>
    <t>Sched P, Part 2 (col. 2012)</t>
  </si>
  <si>
    <t>Sched P, Part 3 (col. 2012)</t>
  </si>
  <si>
    <t>Change in Reserve Discount</t>
  </si>
  <si>
    <t>orignal: 2</t>
  </si>
  <si>
    <t>----</t>
  </si>
  <si>
    <t>Step 2c</t>
  </si>
  <si>
    <r>
      <t xml:space="preserve"> Calculate the </t>
    </r>
    <r>
      <rPr>
        <u/>
        <sz val="11"/>
        <color theme="1"/>
        <rFont val="Calibri"/>
        <family val="2"/>
        <scheme val="minor"/>
      </rPr>
      <t>Tax-Exempt Investment Income</t>
    </r>
    <r>
      <rPr>
        <sz val="11"/>
        <color theme="1"/>
        <rFont val="Calibri"/>
        <family val="2"/>
        <scheme val="minor"/>
      </rPr>
      <t xml:space="preserve"> (an adjustment to the investment component of RTI to obain TBI)</t>
    </r>
  </si>
  <si>
    <t>Tax Exemption</t>
  </si>
  <si>
    <t>Exemption %</t>
  </si>
  <si>
    <t>for Municipal Bonds</t>
  </si>
  <si>
    <t>Divs from Unaffil. Ents.</t>
  </si>
  <si>
    <t>for Unaffil. Entities</t>
  </si>
  <si>
    <t>[1 – (0.3 + 0.7*0.15)]</t>
  </si>
  <si>
    <t>Total Tax Exemption</t>
  </si>
  <si>
    <t xml:space="preserve"> Calculate the net income AFTER taxes</t>
  </si>
  <si>
    <t>Tax Liability</t>
  </si>
  <si>
    <t xml:space="preserve">    RIT (Regular Income Tax)</t>
  </si>
  <si>
    <t>see Step 3a below</t>
  </si>
  <si>
    <t xml:space="preserve">        prior year AMT Credit</t>
  </si>
  <si>
    <t xml:space="preserve">    AMT (Alternative Min. Tax)</t>
  </si>
  <si>
    <t>Net Income</t>
  </si>
  <si>
    <r>
      <t>(</t>
    </r>
    <r>
      <rPr>
        <sz val="11"/>
        <color theme="5"/>
        <rFont val="Calibri"/>
        <family val="2"/>
        <scheme val="minor"/>
      </rPr>
      <t>Net Pre-tax Income</t>
    </r>
    <r>
      <rPr>
        <sz val="11"/>
        <color theme="1"/>
        <rFont val="Calibri"/>
        <family val="2"/>
        <scheme val="minor"/>
      </rPr>
      <t>) - (</t>
    </r>
    <r>
      <rPr>
        <sz val="11"/>
        <color theme="4" tint="-0.249977111117893"/>
        <rFont val="Calibri"/>
        <family val="2"/>
        <scheme val="minor"/>
      </rPr>
      <t>Tax Liability</t>
    </r>
    <r>
      <rPr>
        <sz val="11"/>
        <color theme="1"/>
        <rFont val="Calibri"/>
        <family val="2"/>
        <scheme val="minor"/>
      </rPr>
      <t>)</t>
    </r>
  </si>
  <si>
    <t>After Taxes</t>
  </si>
  <si>
    <t>This is the final answer!!</t>
  </si>
  <si>
    <t>Step 3a</t>
  </si>
  <si>
    <t xml:space="preserve"> Calculate RIT</t>
  </si>
  <si>
    <t>RIT</t>
  </si>
  <si>
    <t>RTI</t>
  </si>
  <si>
    <t>Step 3b</t>
  </si>
  <si>
    <t xml:space="preserve"> Calculate AMTI (Alternative Minimum Taxable Income) and AMT (Alternative Minimum Tax)</t>
  </si>
  <si>
    <t>AMTI</t>
  </si>
  <si>
    <t>(Tax Exempt Investment Income)</t>
  </si>
  <si>
    <t>then..</t>
  </si>
  <si>
    <t>AMT</t>
  </si>
  <si>
    <r>
      <t xml:space="preserve">2013.Fall #18 </t>
    </r>
    <r>
      <rPr>
        <b/>
        <sz val="11"/>
        <color rgb="FF0070C0"/>
        <rFont val="Calibri"/>
        <family val="2"/>
        <scheme val="minor"/>
      </rPr>
      <t>(Updated for new edition of Odomirok)</t>
    </r>
  </si>
  <si>
    <t>Statutory Net Income (net of taxes)</t>
  </si>
  <si>
    <t>don't subtract this anymore</t>
  </si>
  <si>
    <t>not covered anymore (original value = 800)</t>
  </si>
  <si>
    <t>not needed anymore</t>
  </si>
  <si>
    <t>changed from 35%</t>
  </si>
  <si>
    <t>* changed from 85%</t>
  </si>
  <si>
    <t>* not covered anymore</t>
  </si>
  <si>
    <t>this is just RIT b/c not enough info to calculate BEAT</t>
  </si>
  <si>
    <r>
      <t>given (</t>
    </r>
    <r>
      <rPr>
        <i/>
        <sz val="11"/>
        <color rgb="FFFF0000"/>
        <rFont val="Calibri"/>
        <family val="2"/>
        <scheme val="minor"/>
      </rPr>
      <t>not relevant anymore</t>
    </r>
    <r>
      <rPr>
        <i/>
        <sz val="11"/>
        <color theme="1"/>
        <rFont val="Calibri"/>
        <family val="2"/>
        <scheme val="minor"/>
      </rPr>
      <t>)</t>
    </r>
  </si>
  <si>
    <r>
      <t>see Step 3b below (</t>
    </r>
    <r>
      <rPr>
        <i/>
        <sz val="11"/>
        <color rgb="FFFF0000"/>
        <rFont val="Calibri"/>
        <family val="2"/>
        <scheme val="minor"/>
      </rPr>
      <t>not relevant anymore</t>
    </r>
    <r>
      <rPr>
        <i/>
        <sz val="11"/>
        <color theme="1"/>
        <rFont val="Calibri"/>
        <family val="2"/>
        <scheme val="minor"/>
      </rPr>
      <t>)</t>
    </r>
  </si>
  <si>
    <t>AMT and AMTI is not relevant anymore:</t>
  </si>
  <si>
    <t>not relevant anymore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</si>
</sst>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134">
    <xf numFmtId="0" fontId="0" fillId="0" borderId="0" xfId="0"/>
    <xf numFmtId="0" fontId="3" fillId="3" borderId="0" xfId="3"/>
    <xf numFmtId="0" fontId="7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2" xfId="2" applyBorder="1" applyAlignment="1">
      <alignment horizontal="center"/>
    </xf>
    <xf numFmtId="0" fontId="5" fillId="0" borderId="2" xfId="0" applyFont="1" applyBorder="1"/>
    <xf numFmtId="0" fontId="0" fillId="0" borderId="2" xfId="0" applyFont="1" applyBorder="1"/>
    <xf numFmtId="0" fontId="5" fillId="0" borderId="0" xfId="0" quotePrefix="1" applyFont="1" applyAlignment="1">
      <alignment horizontal="center"/>
    </xf>
    <xf numFmtId="0" fontId="9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1" fontId="0" fillId="6" borderId="0" xfId="0" applyNumberFormat="1" applyFont="1" applyFill="1" applyAlignment="1">
      <alignment horizontal="center"/>
    </xf>
    <xf numFmtId="0" fontId="4" fillId="4" borderId="4" xfId="4" applyBorder="1" applyAlignment="1">
      <alignment horizontal="center"/>
    </xf>
    <xf numFmtId="0" fontId="6" fillId="0" borderId="4" xfId="0" applyFont="1" applyBorder="1"/>
    <xf numFmtId="0" fontId="0" fillId="0" borderId="4" xfId="0" applyFont="1" applyBorder="1"/>
    <xf numFmtId="0" fontId="6" fillId="0" borderId="0" xfId="0" applyFont="1"/>
    <xf numFmtId="3" fontId="0" fillId="0" borderId="5" xfId="0" applyNumberFormat="1" applyFont="1" applyBorder="1"/>
    <xf numFmtId="3" fontId="0" fillId="0" borderId="4" xfId="0" applyNumberFormat="1" applyFont="1" applyBorder="1"/>
    <xf numFmtId="3" fontId="0" fillId="6" borderId="6" xfId="0" applyNumberFormat="1" applyFont="1" applyFill="1" applyBorder="1"/>
    <xf numFmtId="0" fontId="10" fillId="0" borderId="0" xfId="0" applyFont="1"/>
    <xf numFmtId="0" fontId="11" fillId="0" borderId="0" xfId="0" applyFont="1" applyAlignment="1">
      <alignment horizontal="center"/>
    </xf>
    <xf numFmtId="3" fontId="4" fillId="4" borderId="0" xfId="4" applyNumberFormat="1"/>
    <xf numFmtId="0" fontId="0" fillId="0" borderId="0" xfId="0" quotePrefix="1" applyFont="1" applyAlignment="1">
      <alignment horizontal="center"/>
    </xf>
    <xf numFmtId="0" fontId="12" fillId="0" borderId="0" xfId="0" applyFont="1"/>
    <xf numFmtId="3" fontId="0" fillId="0" borderId="7" xfId="0" applyNumberFormat="1" applyFont="1" applyBorder="1"/>
    <xf numFmtId="3" fontId="0" fillId="0" borderId="8" xfId="0" applyNumberFormat="1" applyFont="1" applyBorder="1"/>
    <xf numFmtId="3" fontId="0" fillId="6" borderId="9" xfId="0" applyNumberFormat="1" applyFont="1" applyFill="1" applyBorder="1"/>
    <xf numFmtId="3" fontId="10" fillId="0" borderId="0" xfId="0" applyNumberFormat="1" applyFont="1"/>
    <xf numFmtId="3" fontId="11" fillId="0" borderId="0" xfId="0" applyNumberFormat="1" applyFont="1" applyAlignment="1">
      <alignment horizontal="center"/>
    </xf>
    <xf numFmtId="3" fontId="0" fillId="0" borderId="10" xfId="0" applyNumberFormat="1" applyFont="1" applyBorder="1"/>
    <xf numFmtId="3" fontId="0" fillId="0" borderId="0" xfId="0" applyNumberFormat="1" applyFont="1" applyBorder="1"/>
    <xf numFmtId="3" fontId="0" fillId="6" borderId="11" xfId="0" applyNumberFormat="1" applyFont="1" applyFill="1" applyBorder="1"/>
    <xf numFmtId="3" fontId="5" fillId="0" borderId="0" xfId="0" applyNumberFormat="1" applyFont="1"/>
    <xf numFmtId="3" fontId="9" fillId="0" borderId="0" xfId="0" applyNumberFormat="1" applyFont="1" applyAlignment="1">
      <alignment horizontal="center"/>
    </xf>
    <xf numFmtId="3" fontId="6" fillId="0" borderId="4" xfId="0" applyNumberFormat="1" applyFont="1" applyBorder="1"/>
    <xf numFmtId="3" fontId="4" fillId="4" borderId="0" xfId="4" applyNumberFormat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0" xfId="0" applyNumberFormat="1" applyFont="1" applyAlignment="1">
      <alignment horizontal="left"/>
    </xf>
    <xf numFmtId="3" fontId="4" fillId="4" borderId="0" xfId="4" applyNumberFormat="1" applyAlignment="1">
      <alignment horizontal="left"/>
    </xf>
    <xf numFmtId="3" fontId="0" fillId="0" borderId="5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0" fillId="0" borderId="6" xfId="0" applyNumberFormat="1" applyFont="1" applyBorder="1" applyAlignment="1">
      <alignment horizontal="centerContinuous"/>
    </xf>
    <xf numFmtId="0" fontId="0" fillId="0" borderId="4" xfId="0" applyBorder="1"/>
    <xf numFmtId="0" fontId="0" fillId="0" borderId="6" xfId="0" applyBorder="1"/>
    <xf numFmtId="3" fontId="0" fillId="0" borderId="12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Continuous"/>
    </xf>
    <xf numFmtId="3" fontId="0" fillId="0" borderId="11" xfId="0" applyNumberFormat="1" applyFont="1" applyBorder="1" applyAlignment="1">
      <alignment horizontal="centerContinuous"/>
    </xf>
    <xf numFmtId="3" fontId="0" fillId="0" borderId="7" xfId="0" applyNumberFormat="1" applyFont="1" applyBorder="1" applyAlignment="1">
      <alignment horizontal="centerContinuous"/>
    </xf>
    <xf numFmtId="3" fontId="0" fillId="0" borderId="8" xfId="0" applyNumberFormat="1" applyFont="1" applyBorder="1" applyAlignment="1">
      <alignment horizontal="centerContinuous"/>
    </xf>
    <xf numFmtId="3" fontId="0" fillId="0" borderId="9" xfId="0" applyNumberFormat="1" applyFont="1" applyBorder="1" applyAlignment="1">
      <alignment horizontal="centerContinuous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0" fontId="0" fillId="0" borderId="10" xfId="0" applyFont="1" applyBorder="1"/>
    <xf numFmtId="1" fontId="0" fillId="0" borderId="0" xfId="0" applyNumberFormat="1" applyFont="1" applyBorder="1" applyAlignment="1">
      <alignment horizontal="center"/>
    </xf>
    <xf numFmtId="0" fontId="0" fillId="0" borderId="11" xfId="0" applyFont="1" applyBorder="1"/>
    <xf numFmtId="3" fontId="0" fillId="6" borderId="0" xfId="0" applyNumberFormat="1" applyFont="1" applyFill="1" applyBorder="1"/>
    <xf numFmtId="3" fontId="0" fillId="0" borderId="11" xfId="0" applyNumberFormat="1" applyFont="1" applyBorder="1"/>
    <xf numFmtId="3" fontId="0" fillId="0" borderId="12" xfId="0" applyNumberFormat="1" applyFont="1" applyBorder="1" applyAlignment="1">
      <alignment horizontal="left"/>
    </xf>
    <xf numFmtId="1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0" fillId="6" borderId="8" xfId="0" applyNumberFormat="1" applyFont="1" applyFill="1" applyBorder="1"/>
    <xf numFmtId="1" fontId="0" fillId="0" borderId="10" xfId="0" applyNumberFormat="1" applyFont="1" applyBorder="1" applyAlignment="1">
      <alignment horizontal="centerContinuous"/>
    </xf>
    <xf numFmtId="3" fontId="4" fillId="4" borderId="4" xfId="4" applyNumberFormat="1" applyBorder="1"/>
    <xf numFmtId="3" fontId="0" fillId="0" borderId="0" xfId="0" applyNumberFormat="1" applyFont="1" applyBorder="1" applyAlignment="1">
      <alignment horizontal="center"/>
    </xf>
    <xf numFmtId="3" fontId="1" fillId="5" borderId="4" xfId="5" applyNumberFormat="1" applyBorder="1" applyAlignment="1">
      <alignment horizontal="center"/>
    </xf>
    <xf numFmtId="3" fontId="0" fillId="6" borderId="0" xfId="0" applyNumberFormat="1" applyFont="1" applyFill="1" applyBorder="1" applyAlignment="1"/>
    <xf numFmtId="1" fontId="0" fillId="0" borderId="7" xfId="0" applyNumberFormat="1" applyFont="1" applyBorder="1" applyAlignment="1">
      <alignment horizontal="centerContinuous"/>
    </xf>
    <xf numFmtId="3" fontId="12" fillId="0" borderId="0" xfId="0" applyNumberFormat="1" applyFont="1"/>
    <xf numFmtId="3" fontId="1" fillId="5" borderId="4" xfId="5" applyNumberFormat="1" applyBorder="1"/>
    <xf numFmtId="3" fontId="0" fillId="5" borderId="0" xfId="5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0" borderId="0" xfId="0" applyFont="1" applyBorder="1"/>
    <xf numFmtId="9" fontId="0" fillId="6" borderId="11" xfId="1" applyFont="1" applyFill="1" applyBorder="1"/>
    <xf numFmtId="0" fontId="0" fillId="0" borderId="7" xfId="0" applyFont="1" applyFill="1" applyBorder="1"/>
    <xf numFmtId="0" fontId="0" fillId="0" borderId="8" xfId="0" applyFont="1" applyBorder="1"/>
    <xf numFmtId="0" fontId="0" fillId="0" borderId="9" xfId="0" applyFont="1" applyBorder="1"/>
    <xf numFmtId="9" fontId="0" fillId="6" borderId="9" xfId="1" applyFont="1" applyFill="1" applyBorder="1"/>
    <xf numFmtId="0" fontId="0" fillId="0" borderId="10" xfId="0" applyFont="1" applyFill="1" applyBorder="1"/>
    <xf numFmtId="3" fontId="15" fillId="0" borderId="0" xfId="0" applyNumberFormat="1" applyFont="1"/>
    <xf numFmtId="3" fontId="16" fillId="0" borderId="0" xfId="0" applyNumberFormat="1" applyFont="1"/>
    <xf numFmtId="3" fontId="13" fillId="6" borderId="0" xfId="3" quotePrefix="1" applyNumberFormat="1" applyFont="1" applyFill="1" applyAlignment="1">
      <alignment horizontal="center"/>
    </xf>
    <xf numFmtId="3" fontId="0" fillId="0" borderId="0" xfId="0" quotePrefix="1" applyNumberFormat="1" applyAlignment="1">
      <alignment horizontal="center"/>
    </xf>
    <xf numFmtId="3" fontId="0" fillId="0" borderId="12" xfId="0" applyNumberFormat="1" applyFont="1" applyBorder="1"/>
    <xf numFmtId="3" fontId="6" fillId="0" borderId="5" xfId="0" applyNumberFormat="1" applyFont="1" applyBorder="1"/>
    <xf numFmtId="3" fontId="0" fillId="0" borderId="6" xfId="0" applyNumberFormat="1" applyFont="1" applyBorder="1"/>
    <xf numFmtId="3" fontId="6" fillId="0" borderId="7" xfId="0" applyNumberFormat="1" applyFont="1" applyBorder="1"/>
    <xf numFmtId="3" fontId="8" fillId="0" borderId="0" xfId="0" applyNumberFormat="1" applyFont="1"/>
    <xf numFmtId="3" fontId="11" fillId="0" borderId="0" xfId="0" applyNumberFormat="1" applyFont="1"/>
    <xf numFmtId="3" fontId="2" fillId="2" borderId="4" xfId="2" applyNumberFormat="1" applyBorder="1" applyAlignment="1">
      <alignment horizontal="center"/>
    </xf>
    <xf numFmtId="3" fontId="17" fillId="0" borderId="0" xfId="0" applyNumberFormat="1" applyFont="1" applyBorder="1"/>
    <xf numFmtId="3" fontId="18" fillId="0" borderId="0" xfId="0" applyNumberFormat="1" applyFont="1" applyFill="1" applyBorder="1"/>
    <xf numFmtId="3" fontId="6" fillId="0" borderId="4" xfId="0" applyNumberFormat="1" applyFont="1" applyFill="1" applyBorder="1"/>
    <xf numFmtId="3" fontId="0" fillId="0" borderId="4" xfId="0" applyNumberFormat="1" applyFont="1" applyBorder="1" applyAlignment="1">
      <alignment horizontal="center"/>
    </xf>
    <xf numFmtId="3" fontId="0" fillId="0" borderId="4" xfId="0" quotePrefix="1" applyNumberFormat="1" applyFont="1" applyBorder="1" applyAlignment="1">
      <alignment horizontal="center"/>
    </xf>
    <xf numFmtId="3" fontId="6" fillId="0" borderId="0" xfId="0" applyNumberFormat="1" applyFont="1" applyFill="1" applyBorder="1"/>
    <xf numFmtId="0" fontId="2" fillId="2" borderId="0" xfId="2" applyAlignment="1">
      <alignment horizontal="center"/>
    </xf>
    <xf numFmtId="9" fontId="0" fillId="0" borderId="0" xfId="0" applyNumberFormat="1" applyFont="1" applyAlignment="1">
      <alignment horizontal="center"/>
    </xf>
    <xf numFmtId="3" fontId="1" fillId="5" borderId="0" xfId="5" applyNumberFormat="1" applyAlignment="1">
      <alignment horizontal="center"/>
    </xf>
    <xf numFmtId="3" fontId="1" fillId="5" borderId="0" xfId="5" applyNumberFormat="1" applyAlignment="1">
      <alignment horizontal="right"/>
    </xf>
    <xf numFmtId="3" fontId="19" fillId="0" borderId="0" xfId="0" applyNumberFormat="1" applyFont="1"/>
    <xf numFmtId="0" fontId="12" fillId="0" borderId="0" xfId="0" applyFont="1" applyAlignment="1">
      <alignment horizontal="center"/>
    </xf>
    <xf numFmtId="3" fontId="19" fillId="0" borderId="0" xfId="0" applyNumberFormat="1" applyFont="1" applyAlignment="1">
      <alignment horizontal="right"/>
    </xf>
    <xf numFmtId="3" fontId="0" fillId="0" borderId="12" xfId="0" applyNumberFormat="1" applyFont="1" applyBorder="1" applyAlignment="1">
      <alignment horizontal="right"/>
    </xf>
    <xf numFmtId="3" fontId="3" fillId="3" borderId="0" xfId="3" applyNumberFormat="1"/>
    <xf numFmtId="3" fontId="20" fillId="0" borderId="10" xfId="0" applyNumberFormat="1" applyFont="1" applyBorder="1"/>
    <xf numFmtId="3" fontId="3" fillId="3" borderId="11" xfId="3" applyNumberFormat="1" applyBorder="1"/>
    <xf numFmtId="3" fontId="5" fillId="0" borderId="0" xfId="0" quotePrefix="1" applyNumberFormat="1" applyFont="1" applyAlignment="1">
      <alignment horizontal="center"/>
    </xf>
    <xf numFmtId="0" fontId="20" fillId="0" borderId="13" xfId="0" applyFont="1" applyBorder="1"/>
    <xf numFmtId="0" fontId="3" fillId="3" borderId="15" xfId="3" applyBorder="1" applyAlignment="1">
      <alignment horizontal="center"/>
    </xf>
    <xf numFmtId="0" fontId="5" fillId="0" borderId="0" xfId="0" applyFont="1"/>
    <xf numFmtId="9" fontId="3" fillId="3" borderId="11" xfId="3" applyNumberFormat="1" applyBorder="1"/>
    <xf numFmtId="0" fontId="20" fillId="0" borderId="7" xfId="0" applyFont="1" applyFill="1" applyBorder="1"/>
    <xf numFmtId="9" fontId="3" fillId="3" borderId="9" xfId="3" applyNumberFormat="1" applyBorder="1"/>
    <xf numFmtId="9" fontId="2" fillId="2" borderId="0" xfId="2" applyNumberFormat="1" applyAlignment="1">
      <alignment horizontal="center"/>
    </xf>
    <xf numFmtId="3" fontId="7" fillId="0" borderId="0" xfId="0" applyNumberFormat="1" applyFont="1"/>
    <xf numFmtId="3" fontId="3" fillId="3" borderId="5" xfId="3" applyNumberFormat="1" applyBorder="1"/>
    <xf numFmtId="3" fontId="3" fillId="3" borderId="6" xfId="3" applyNumberFormat="1" applyBorder="1"/>
    <xf numFmtId="3" fontId="3" fillId="3" borderId="7" xfId="3" applyNumberFormat="1" applyBorder="1"/>
    <xf numFmtId="3" fontId="3" fillId="3" borderId="9" xfId="3" applyNumberFormat="1" applyBorder="1"/>
    <xf numFmtId="0" fontId="21" fillId="3" borderId="0" xfId="3" applyFont="1"/>
    <xf numFmtId="3" fontId="3" fillId="3" borderId="0" xfId="3" applyNumberFormat="1" applyBorder="1"/>
    <xf numFmtId="3" fontId="2" fillId="2" borderId="4" xfId="2" applyNumberFormat="1" applyBorder="1"/>
    <xf numFmtId="0" fontId="2" fillId="2" borderId="0" xfId="2"/>
    <xf numFmtId="3" fontId="2" fillId="2" borderId="3" xfId="2" applyNumberFormat="1" applyBorder="1" applyAlignment="1">
      <alignment horizontal="center"/>
    </xf>
    <xf numFmtId="0" fontId="0" fillId="6" borderId="0" xfId="0" applyFont="1" applyFill="1"/>
    <xf numFmtId="0" fontId="3" fillId="3" borderId="0" xfId="3" applyAlignment="1">
      <alignment horizontal="center"/>
    </xf>
  </cellXfs>
  <cellStyles count="6">
    <cellStyle name="40% - Accent1" xfId="5" builtinId="31"/>
    <cellStyle name="Bad" xfId="3" builtinId="27"/>
    <cellStyle name="Good" xfId="2" builtinId="26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00"/>
  <sheetViews>
    <sheetView tabSelected="1" zoomScale="90" zoomScaleNormal="90" workbookViewId="0"/>
  </sheetViews>
  <sheetFormatPr defaultColWidth="9.140625" defaultRowHeight="15" x14ac:dyDescent="0.25"/>
  <cols>
    <col min="1" max="1" width="10.7109375" style="3" customWidth="1"/>
    <col min="2" max="2" width="4.7109375" style="3" customWidth="1"/>
    <col min="3" max="8" width="9.140625" style="3" customWidth="1"/>
    <col min="9" max="9" width="9.140625" style="3"/>
    <col min="10" max="23" width="9.140625" style="3" customWidth="1"/>
    <col min="24" max="24" width="9.140625" style="3"/>
    <col min="25" max="25" width="9.140625" style="3" customWidth="1"/>
    <col min="26" max="26" width="9.140625" style="3"/>
    <col min="27" max="27" width="9.140625" style="3" customWidth="1"/>
    <col min="28" max="16384" width="9.140625" style="3"/>
  </cols>
  <sheetData>
    <row r="1" spans="1:29" ht="15.75" thickBot="1" x14ac:dyDescent="0.3">
      <c r="A1" s="130" t="s">
        <v>0</v>
      </c>
      <c r="B1" s="130"/>
      <c r="C1" t="s">
        <v>1</v>
      </c>
      <c r="D1" s="2"/>
      <c r="E1" s="2"/>
      <c r="N1" s="4" t="s">
        <v>2</v>
      </c>
      <c r="AB1" s="4" t="s">
        <v>2</v>
      </c>
    </row>
    <row r="2" spans="1:29" ht="15" customHeight="1" thickBot="1" x14ac:dyDescent="0.3">
      <c r="A2" s="130" t="s">
        <v>3</v>
      </c>
      <c r="B2" s="130"/>
      <c r="C2" s="3" t="s">
        <v>130</v>
      </c>
      <c r="N2" s="4" t="s">
        <v>2</v>
      </c>
      <c r="O2" s="5" t="s">
        <v>4</v>
      </c>
      <c r="P2" s="6" t="s">
        <v>5</v>
      </c>
      <c r="Q2" s="7" t="s">
        <v>6</v>
      </c>
      <c r="R2" s="8"/>
      <c r="S2" s="8"/>
      <c r="T2" s="8"/>
      <c r="U2" s="8"/>
      <c r="V2" s="8"/>
      <c r="W2" s="131">
        <f>T82</f>
        <v>4159.9999999999991</v>
      </c>
      <c r="X2" s="9" t="s">
        <v>7</v>
      </c>
      <c r="Y2" s="10" t="s">
        <v>8</v>
      </c>
      <c r="AB2" s="4" t="s">
        <v>2</v>
      </c>
    </row>
    <row r="3" spans="1:29" x14ac:dyDescent="0.25">
      <c r="A3" s="130" t="s">
        <v>9</v>
      </c>
      <c r="B3" s="130"/>
      <c r="C3" s="3" t="s">
        <v>131</v>
      </c>
      <c r="N3" s="4" t="s">
        <v>2</v>
      </c>
      <c r="AB3" s="4" t="s">
        <v>2</v>
      </c>
    </row>
    <row r="4" spans="1:29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2</v>
      </c>
      <c r="AB4" s="12" t="s">
        <v>2</v>
      </c>
      <c r="AC4" s="13"/>
    </row>
    <row r="5" spans="1:29" ht="15" customHeight="1" x14ac:dyDescent="0.25">
      <c r="A5" s="14" t="s">
        <v>10</v>
      </c>
      <c r="C5" s="11" t="s">
        <v>11</v>
      </c>
      <c r="D5" s="11"/>
      <c r="E5" s="11"/>
      <c r="F5" s="11"/>
      <c r="G5" s="11"/>
      <c r="H5" s="15">
        <v>2012</v>
      </c>
      <c r="I5" s="11"/>
      <c r="J5" s="11"/>
      <c r="K5" s="11"/>
      <c r="L5" s="11"/>
      <c r="M5" s="13"/>
      <c r="N5" s="12" t="s">
        <v>2</v>
      </c>
      <c r="O5" s="16" t="s">
        <v>12</v>
      </c>
      <c r="P5" s="17" t="s">
        <v>13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2" t="s">
        <v>2</v>
      </c>
      <c r="AC5" s="13"/>
    </row>
    <row r="6" spans="1:29" x14ac:dyDescent="0.25">
      <c r="C6" s="11"/>
      <c r="D6" s="11"/>
      <c r="E6" s="11"/>
      <c r="F6" s="11"/>
      <c r="G6" s="11"/>
      <c r="H6" s="11"/>
      <c r="I6" s="11"/>
      <c r="J6" s="11"/>
      <c r="K6" s="11"/>
      <c r="L6" s="11"/>
      <c r="M6" s="13"/>
      <c r="N6" s="12" t="s">
        <v>2</v>
      </c>
      <c r="O6" s="11"/>
      <c r="W6" s="11"/>
      <c r="X6" s="11"/>
      <c r="Y6" s="11"/>
      <c r="Z6" s="11"/>
      <c r="AA6" s="11"/>
      <c r="AB6" s="12" t="s">
        <v>2</v>
      </c>
      <c r="AC6" s="13"/>
    </row>
    <row r="7" spans="1:29" ht="15" customHeight="1" x14ac:dyDescent="0.25">
      <c r="A7" s="19" t="s">
        <v>14</v>
      </c>
      <c r="C7" s="20" t="s">
        <v>15</v>
      </c>
      <c r="D7" s="21"/>
      <c r="E7" s="21"/>
      <c r="F7" s="21"/>
      <c r="G7" s="21"/>
      <c r="H7" s="22">
        <v>70000</v>
      </c>
      <c r="I7" s="11"/>
      <c r="J7" s="11"/>
      <c r="K7" s="11"/>
      <c r="L7" s="11"/>
      <c r="M7" s="13"/>
      <c r="N7" s="12" t="s">
        <v>2</v>
      </c>
      <c r="O7" s="11"/>
      <c r="P7" s="23" t="s">
        <v>16</v>
      </c>
      <c r="R7" s="24" t="s">
        <v>17</v>
      </c>
      <c r="S7" s="25">
        <f>S16</f>
        <v>750</v>
      </c>
      <c r="T7" s="26" t="s">
        <v>7</v>
      </c>
      <c r="U7" s="27" t="s">
        <v>18</v>
      </c>
      <c r="W7" s="11"/>
      <c r="X7" s="11"/>
      <c r="Y7" s="11"/>
      <c r="Z7" s="11"/>
      <c r="AA7" s="11"/>
      <c r="AB7" s="12" t="s">
        <v>2</v>
      </c>
      <c r="AC7" s="13"/>
    </row>
    <row r="8" spans="1:29" ht="15" customHeight="1" x14ac:dyDescent="0.25">
      <c r="A8" s="14"/>
      <c r="B8" s="13"/>
      <c r="C8" s="28" t="s">
        <v>19</v>
      </c>
      <c r="D8" s="29"/>
      <c r="E8" s="29"/>
      <c r="F8" s="29"/>
      <c r="G8" s="29"/>
      <c r="H8" s="30">
        <v>45000</v>
      </c>
      <c r="I8" s="11"/>
      <c r="J8" s="11"/>
      <c r="K8" s="11"/>
      <c r="L8" s="11"/>
      <c r="M8" s="13"/>
      <c r="N8" s="12" t="s">
        <v>2</v>
      </c>
      <c r="O8" s="11"/>
      <c r="P8" s="31" t="s">
        <v>20</v>
      </c>
      <c r="Q8" s="11"/>
      <c r="R8" s="32" t="s">
        <v>17</v>
      </c>
      <c r="S8" s="25">
        <f>U32</f>
        <v>5300</v>
      </c>
      <c r="T8" s="26" t="s">
        <v>7</v>
      </c>
      <c r="U8" s="27" t="s">
        <v>21</v>
      </c>
      <c r="W8" s="11"/>
      <c r="X8" s="11"/>
      <c r="Y8" s="11"/>
      <c r="Z8" s="11"/>
      <c r="AA8" s="11"/>
      <c r="AB8" s="12" t="s">
        <v>2</v>
      </c>
      <c r="AC8" s="13"/>
    </row>
    <row r="9" spans="1:29" x14ac:dyDescent="0.25">
      <c r="A9" s="13"/>
      <c r="B9" s="13"/>
      <c r="C9" s="33" t="s">
        <v>22</v>
      </c>
      <c r="D9" s="34"/>
      <c r="E9" s="34"/>
      <c r="F9" s="34"/>
      <c r="G9" s="34"/>
      <c r="H9" s="35">
        <v>16250</v>
      </c>
      <c r="I9" s="11"/>
      <c r="J9" s="11"/>
      <c r="K9" s="11"/>
      <c r="L9" s="11"/>
      <c r="M9" s="13"/>
      <c r="N9" s="12" t="s">
        <v>2</v>
      </c>
      <c r="O9" s="11"/>
      <c r="P9" s="111" t="s">
        <v>23</v>
      </c>
      <c r="Q9" s="111"/>
      <c r="R9" s="37" t="s">
        <v>24</v>
      </c>
      <c r="S9" s="111">
        <f>H14</f>
        <v>200</v>
      </c>
      <c r="T9" s="26" t="s">
        <v>7</v>
      </c>
      <c r="U9" s="2" t="s">
        <v>132</v>
      </c>
      <c r="V9" s="11"/>
      <c r="W9" s="11"/>
      <c r="X9" s="11"/>
      <c r="Y9" s="11"/>
      <c r="Z9" s="11"/>
      <c r="AA9" s="11"/>
      <c r="AB9" s="12" t="s">
        <v>2</v>
      </c>
      <c r="AC9" s="13"/>
    </row>
    <row r="10" spans="1:29" x14ac:dyDescent="0.25">
      <c r="A10" s="19"/>
      <c r="B10" s="13"/>
      <c r="C10" s="28" t="s">
        <v>26</v>
      </c>
      <c r="D10" s="29"/>
      <c r="E10" s="29"/>
      <c r="F10" s="29"/>
      <c r="G10" s="29"/>
      <c r="H10" s="30">
        <v>0</v>
      </c>
      <c r="I10" s="11"/>
      <c r="J10" s="11"/>
      <c r="K10" s="11"/>
      <c r="L10" s="11"/>
      <c r="M10" s="13"/>
      <c r="N10" s="12" t="s">
        <v>2</v>
      </c>
      <c r="P10" s="38" t="s">
        <v>27</v>
      </c>
      <c r="Q10" s="21"/>
      <c r="R10" s="21"/>
      <c r="S10" s="21">
        <f>S7+S8</f>
        <v>6050</v>
      </c>
      <c r="T10" s="21"/>
      <c r="U10" s="21"/>
      <c r="V10" s="18"/>
      <c r="Z10" s="11"/>
      <c r="AA10" s="11"/>
      <c r="AB10" s="12" t="s">
        <v>2</v>
      </c>
      <c r="AC10" s="13"/>
    </row>
    <row r="11" spans="1:29" x14ac:dyDescent="0.25">
      <c r="A11" s="13"/>
      <c r="B11" s="13"/>
      <c r="C11" s="33" t="s">
        <v>28</v>
      </c>
      <c r="D11" s="34"/>
      <c r="E11" s="34"/>
      <c r="F11" s="34"/>
      <c r="G11" s="34"/>
      <c r="H11" s="35">
        <v>1500</v>
      </c>
      <c r="I11" s="11"/>
      <c r="J11" s="11"/>
      <c r="K11" s="11"/>
      <c r="L11" s="11"/>
      <c r="M11" s="13"/>
      <c r="N11" s="12" t="s">
        <v>2</v>
      </c>
      <c r="Z11" s="11"/>
      <c r="AA11" s="11"/>
      <c r="AB11" s="12" t="s">
        <v>2</v>
      </c>
      <c r="AC11" s="13"/>
    </row>
    <row r="12" spans="1:29" x14ac:dyDescent="0.25">
      <c r="A12" s="14"/>
      <c r="B12" s="13"/>
      <c r="C12" s="33" t="s">
        <v>29</v>
      </c>
      <c r="D12" s="34"/>
      <c r="E12" s="34"/>
      <c r="F12" s="34"/>
      <c r="G12" s="34"/>
      <c r="H12" s="35">
        <v>1000</v>
      </c>
      <c r="I12" s="11"/>
      <c r="J12" s="11"/>
      <c r="K12" s="11"/>
      <c r="L12" s="11"/>
      <c r="M12" s="13"/>
      <c r="N12" s="12" t="s">
        <v>2</v>
      </c>
      <c r="O12" s="39" t="s">
        <v>30</v>
      </c>
      <c r="P12" s="11" t="s">
        <v>31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2" t="s">
        <v>2</v>
      </c>
      <c r="AC12" s="13"/>
    </row>
    <row r="13" spans="1:29" x14ac:dyDescent="0.25">
      <c r="A13" s="13"/>
      <c r="B13" s="13"/>
      <c r="C13" s="28" t="s">
        <v>32</v>
      </c>
      <c r="D13" s="29"/>
      <c r="E13" s="29"/>
      <c r="F13" s="29"/>
      <c r="G13" s="29"/>
      <c r="H13" s="30">
        <v>500</v>
      </c>
      <c r="I13" s="11"/>
      <c r="J13" s="11"/>
      <c r="K13" s="11"/>
      <c r="L13" s="11"/>
      <c r="M13" s="13"/>
      <c r="N13" s="12" t="s">
        <v>2</v>
      </c>
      <c r="O13" s="11"/>
      <c r="P13" s="11"/>
      <c r="Q13" s="11"/>
      <c r="R13" s="11"/>
      <c r="S13" s="40" t="s">
        <v>33</v>
      </c>
      <c r="T13" s="11"/>
      <c r="U13" s="11"/>
      <c r="V13" s="40" t="s">
        <v>33</v>
      </c>
      <c r="W13" s="11"/>
      <c r="X13" s="40" t="s">
        <v>25</v>
      </c>
      <c r="Y13" s="29"/>
      <c r="Z13" s="11"/>
      <c r="AA13" s="11"/>
      <c r="AB13" s="12" t="s">
        <v>2</v>
      </c>
      <c r="AC13" s="13"/>
    </row>
    <row r="14" spans="1:29" x14ac:dyDescent="0.25">
      <c r="A14" s="13"/>
      <c r="B14" s="13"/>
      <c r="C14" s="33" t="s">
        <v>34</v>
      </c>
      <c r="D14" s="34"/>
      <c r="E14" s="34"/>
      <c r="F14" s="34"/>
      <c r="G14" s="34"/>
      <c r="H14" s="35">
        <v>200</v>
      </c>
      <c r="I14" s="11"/>
      <c r="J14" s="11"/>
      <c r="K14" s="11"/>
      <c r="L14" s="11"/>
      <c r="M14" s="13"/>
      <c r="N14" s="12" t="s">
        <v>2</v>
      </c>
      <c r="O14" s="11"/>
      <c r="P14" s="11" t="s">
        <v>35</v>
      </c>
      <c r="Q14" s="11"/>
      <c r="R14" s="12" t="s">
        <v>36</v>
      </c>
      <c r="S14" s="11" t="s">
        <v>37</v>
      </c>
      <c r="T14" s="11"/>
      <c r="U14" s="41" t="s">
        <v>24</v>
      </c>
      <c r="V14" s="11" t="s">
        <v>38</v>
      </c>
      <c r="W14" s="41" t="s">
        <v>24</v>
      </c>
      <c r="X14" s="11" t="s">
        <v>39</v>
      </c>
      <c r="Y14" s="11"/>
      <c r="Z14" s="11"/>
      <c r="AA14" s="11"/>
      <c r="AB14" s="12" t="s">
        <v>2</v>
      </c>
      <c r="AC14" s="13"/>
    </row>
    <row r="15" spans="1:29" x14ac:dyDescent="0.25">
      <c r="C15" s="112" t="s">
        <v>40</v>
      </c>
      <c r="D15" s="34"/>
      <c r="E15" s="34"/>
      <c r="F15" s="34"/>
      <c r="G15" s="34"/>
      <c r="H15" s="113">
        <v>0</v>
      </c>
      <c r="I15" s="114" t="s">
        <v>7</v>
      </c>
      <c r="J15" s="36" t="s">
        <v>133</v>
      </c>
      <c r="K15" s="11"/>
      <c r="L15" s="11"/>
      <c r="M15" s="13"/>
      <c r="N15" s="12" t="s">
        <v>2</v>
      </c>
      <c r="O15" s="11"/>
      <c r="P15" s="11"/>
      <c r="Q15" s="11"/>
      <c r="R15" s="12" t="s">
        <v>36</v>
      </c>
      <c r="S15" s="42">
        <f>Y19</f>
        <v>65000</v>
      </c>
      <c r="T15" s="11"/>
      <c r="U15" s="41" t="s">
        <v>24</v>
      </c>
      <c r="V15" s="42">
        <f>S24</f>
        <v>48000</v>
      </c>
      <c r="W15" s="41" t="s">
        <v>24</v>
      </c>
      <c r="X15" s="42">
        <f>H9</f>
        <v>16250</v>
      </c>
      <c r="Y15" s="11"/>
      <c r="Z15" s="11"/>
      <c r="AA15" s="11"/>
      <c r="AB15" s="12" t="s">
        <v>2</v>
      </c>
      <c r="AC15" s="13"/>
    </row>
    <row r="16" spans="1:29" x14ac:dyDescent="0.25">
      <c r="C16" s="28" t="s">
        <v>41</v>
      </c>
      <c r="D16" s="29"/>
      <c r="E16" s="29"/>
      <c r="F16" s="29"/>
      <c r="G16" s="29"/>
      <c r="H16" s="30">
        <v>2800</v>
      </c>
      <c r="I16" s="11"/>
      <c r="J16" s="11"/>
      <c r="K16" s="11"/>
      <c r="L16" s="11"/>
      <c r="M16" s="13"/>
      <c r="N16" s="12" t="s">
        <v>2</v>
      </c>
      <c r="O16" s="11"/>
      <c r="P16" s="11"/>
      <c r="Q16" s="11"/>
      <c r="R16" s="12" t="s">
        <v>36</v>
      </c>
      <c r="S16" s="43">
        <f>S15-V15-X15</f>
        <v>750</v>
      </c>
      <c r="T16" s="11"/>
      <c r="U16" s="11"/>
      <c r="V16" s="11"/>
      <c r="W16" s="11"/>
      <c r="X16" s="11"/>
      <c r="Y16" s="11"/>
      <c r="Z16" s="11"/>
      <c r="AA16" s="11"/>
      <c r="AB16" s="12" t="s">
        <v>2</v>
      </c>
      <c r="AC16" s="13"/>
    </row>
    <row r="17" spans="3:29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3"/>
      <c r="N17" s="12" t="s">
        <v>2</v>
      </c>
      <c r="O17" s="11"/>
      <c r="Z17" s="11"/>
      <c r="AA17" s="11"/>
      <c r="AB17" s="12" t="s">
        <v>2</v>
      </c>
      <c r="AC17" s="13"/>
    </row>
    <row r="18" spans="3:29" x14ac:dyDescent="0.25">
      <c r="C18" s="14" t="s">
        <v>42</v>
      </c>
      <c r="D18" s="11"/>
      <c r="E18" s="11"/>
      <c r="F18" s="11"/>
      <c r="G18" s="11"/>
      <c r="H18" s="11"/>
      <c r="I18" s="11"/>
      <c r="J18" s="11"/>
      <c r="K18" s="11"/>
      <c r="L18" s="11"/>
      <c r="M18" s="13"/>
      <c r="N18" s="12" t="s">
        <v>2</v>
      </c>
      <c r="O18" s="11"/>
      <c r="P18" s="14" t="s">
        <v>43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2" t="s">
        <v>2</v>
      </c>
      <c r="AC18" s="13"/>
    </row>
    <row r="19" spans="3:29" ht="15" customHeight="1" x14ac:dyDescent="0.25">
      <c r="C19" s="44" t="s">
        <v>44</v>
      </c>
      <c r="D19" s="45"/>
      <c r="E19" s="46"/>
      <c r="F19" s="47"/>
      <c r="G19" s="48"/>
      <c r="H19" s="11"/>
      <c r="I19" s="11"/>
      <c r="J19" s="11"/>
      <c r="K19" s="11"/>
      <c r="L19" s="11"/>
      <c r="M19" s="13"/>
      <c r="N19" s="12" t="s">
        <v>2</v>
      </c>
      <c r="O19" s="11"/>
      <c r="P19" s="11" t="s">
        <v>37</v>
      </c>
      <c r="Q19" s="11"/>
      <c r="R19" s="12" t="s">
        <v>36</v>
      </c>
      <c r="S19" s="12" t="s">
        <v>45</v>
      </c>
      <c r="T19" s="12" t="s">
        <v>36</v>
      </c>
      <c r="U19" s="12">
        <f>F26</f>
        <v>85000</v>
      </c>
      <c r="V19" s="12" t="s">
        <v>24</v>
      </c>
      <c r="W19" s="12">
        <f>G26</f>
        <v>20000</v>
      </c>
      <c r="X19" s="12" t="s">
        <v>36</v>
      </c>
      <c r="Y19" s="49">
        <f>U19-W19</f>
        <v>65000</v>
      </c>
      <c r="Z19" s="11"/>
      <c r="AA19" s="11"/>
      <c r="AB19" s="12" t="s">
        <v>2</v>
      </c>
      <c r="AC19" s="13"/>
    </row>
    <row r="20" spans="3:29" x14ac:dyDescent="0.25">
      <c r="C20" s="50" t="s">
        <v>46</v>
      </c>
      <c r="D20" s="51"/>
      <c r="E20" s="52"/>
      <c r="F20" s="51" t="s">
        <v>47</v>
      </c>
      <c r="G20" s="52"/>
      <c r="H20" s="11"/>
      <c r="I20" s="11"/>
      <c r="J20" s="11"/>
      <c r="K20" s="11"/>
      <c r="L20" s="11"/>
      <c r="M20" s="13"/>
      <c r="N20" s="12" t="s">
        <v>2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" t="s">
        <v>2</v>
      </c>
      <c r="AC20" s="13"/>
    </row>
    <row r="21" spans="3:29" ht="15" customHeight="1" x14ac:dyDescent="0.25">
      <c r="C21" s="53" t="s">
        <v>48</v>
      </c>
      <c r="D21" s="54"/>
      <c r="E21" s="55"/>
      <c r="F21" s="56" t="s">
        <v>49</v>
      </c>
      <c r="G21" s="57" t="s">
        <v>50</v>
      </c>
      <c r="H21" s="11"/>
      <c r="I21" s="11"/>
      <c r="J21" s="11"/>
      <c r="K21" s="11"/>
      <c r="L21" s="11"/>
      <c r="M21" s="13"/>
      <c r="N21" s="12" t="s">
        <v>2</v>
      </c>
      <c r="O21" s="11"/>
      <c r="P21" s="14" t="s">
        <v>51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2" t="s">
        <v>2</v>
      </c>
      <c r="AC21" s="13"/>
    </row>
    <row r="22" spans="3:29" ht="15" customHeight="1" x14ac:dyDescent="0.25">
      <c r="C22" s="58"/>
      <c r="D22" s="59">
        <f t="shared" ref="D22:D24" si="0">D23-1</f>
        <v>2008</v>
      </c>
      <c r="E22" s="60"/>
      <c r="F22" s="61">
        <v>50000</v>
      </c>
      <c r="G22" s="35">
        <v>10000</v>
      </c>
      <c r="J22" s="11"/>
      <c r="K22" s="11"/>
      <c r="L22" s="11"/>
      <c r="M22" s="13"/>
      <c r="N22" s="12" t="s">
        <v>2</v>
      </c>
      <c r="O22" s="11"/>
      <c r="P22" s="11" t="s">
        <v>38</v>
      </c>
      <c r="Q22" s="11"/>
      <c r="R22" s="12" t="s">
        <v>36</v>
      </c>
      <c r="S22" s="11" t="s">
        <v>52</v>
      </c>
      <c r="T22" s="11"/>
      <c r="U22" s="12" t="s">
        <v>24</v>
      </c>
      <c r="V22" s="11" t="s">
        <v>53</v>
      </c>
      <c r="W22" s="11"/>
      <c r="X22" s="11"/>
      <c r="Y22" s="11"/>
      <c r="Z22" s="11"/>
      <c r="AA22" s="11"/>
      <c r="AB22" s="12" t="s">
        <v>2</v>
      </c>
      <c r="AC22" s="13"/>
    </row>
    <row r="23" spans="3:29" ht="15" customHeight="1" x14ac:dyDescent="0.25">
      <c r="C23" s="33"/>
      <c r="D23" s="59">
        <f t="shared" si="0"/>
        <v>2009</v>
      </c>
      <c r="E23" s="62"/>
      <c r="F23" s="61">
        <v>60000</v>
      </c>
      <c r="G23" s="35">
        <v>15000</v>
      </c>
      <c r="H23" s="11"/>
      <c r="I23" s="11"/>
      <c r="J23" s="11"/>
      <c r="K23" s="11"/>
      <c r="L23" s="11"/>
      <c r="M23" s="13"/>
      <c r="N23" s="12" t="s">
        <v>2</v>
      </c>
      <c r="O23" s="11"/>
      <c r="P23" s="11"/>
      <c r="Q23" s="11"/>
      <c r="R23" s="12" t="s">
        <v>36</v>
      </c>
      <c r="S23" s="42">
        <f>SUM(I32:I36)</f>
        <v>195000</v>
      </c>
      <c r="T23" s="11"/>
      <c r="U23" s="12" t="s">
        <v>24</v>
      </c>
      <c r="V23" s="42">
        <f>SUM(H32:H35)</f>
        <v>147000</v>
      </c>
      <c r="W23" s="11"/>
      <c r="X23" s="11"/>
      <c r="Y23" s="11"/>
      <c r="Z23" s="11"/>
      <c r="AA23" s="11"/>
      <c r="AB23" s="12" t="s">
        <v>2</v>
      </c>
      <c r="AC23" s="13"/>
    </row>
    <row r="24" spans="3:29" ht="15" customHeight="1" x14ac:dyDescent="0.25">
      <c r="C24" s="33"/>
      <c r="D24" s="59">
        <f t="shared" si="0"/>
        <v>2010</v>
      </c>
      <c r="E24" s="62"/>
      <c r="F24" s="61">
        <v>70000</v>
      </c>
      <c r="G24" s="35">
        <v>20000</v>
      </c>
      <c r="H24" s="11"/>
      <c r="I24" s="11"/>
      <c r="J24" s="11"/>
      <c r="K24" s="11"/>
      <c r="L24" s="11"/>
      <c r="M24" s="13"/>
      <c r="N24" s="12" t="s">
        <v>2</v>
      </c>
      <c r="O24" s="11"/>
      <c r="P24" s="11"/>
      <c r="Q24" s="11"/>
      <c r="R24" s="12" t="s">
        <v>36</v>
      </c>
      <c r="S24" s="63">
        <f>S23-V23</f>
        <v>48000</v>
      </c>
      <c r="T24" s="11"/>
      <c r="U24" s="11"/>
      <c r="V24" s="11"/>
      <c r="W24" s="11"/>
      <c r="X24" s="11"/>
      <c r="Y24" s="11"/>
      <c r="Z24" s="11"/>
      <c r="AA24" s="11"/>
      <c r="AB24" s="12" t="s">
        <v>2</v>
      </c>
      <c r="AC24" s="13"/>
    </row>
    <row r="25" spans="3:29" ht="15" customHeight="1" x14ac:dyDescent="0.25">
      <c r="C25" s="33"/>
      <c r="D25" s="59">
        <f>D26-1</f>
        <v>2011</v>
      </c>
      <c r="E25" s="62"/>
      <c r="F25" s="61">
        <v>75000</v>
      </c>
      <c r="G25" s="35">
        <v>15000</v>
      </c>
      <c r="H25" s="11"/>
      <c r="I25" s="11"/>
      <c r="J25" s="11"/>
      <c r="K25" s="11"/>
      <c r="L25" s="11"/>
      <c r="M25" s="13"/>
      <c r="N25" s="12" t="s">
        <v>2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2" t="s">
        <v>2</v>
      </c>
      <c r="AC25" s="13"/>
    </row>
    <row r="26" spans="3:29" ht="15" customHeight="1" x14ac:dyDescent="0.25">
      <c r="C26" s="28"/>
      <c r="D26" s="64">
        <f>H5</f>
        <v>2012</v>
      </c>
      <c r="E26" s="65"/>
      <c r="F26" s="66">
        <v>85000</v>
      </c>
      <c r="G26" s="30">
        <v>20000</v>
      </c>
      <c r="H26" s="11"/>
      <c r="I26" s="11"/>
      <c r="J26" s="11"/>
      <c r="K26" s="11"/>
      <c r="L26" s="11"/>
      <c r="M26" s="13"/>
      <c r="N26" s="12" t="s">
        <v>2</v>
      </c>
      <c r="O26" s="39" t="s">
        <v>54</v>
      </c>
      <c r="P26" s="11" t="s">
        <v>55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2" t="s">
        <v>2</v>
      </c>
      <c r="AC26" s="11"/>
    </row>
    <row r="27" spans="3:29" ht="15" customHeight="1" x14ac:dyDescent="0.25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3"/>
      <c r="N27" s="12" t="s">
        <v>2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2" t="s">
        <v>2</v>
      </c>
      <c r="AC27" s="11"/>
    </row>
    <row r="28" spans="3:29" ht="15" customHeight="1" x14ac:dyDescent="0.25">
      <c r="C28" s="14" t="s">
        <v>56</v>
      </c>
      <c r="D28" s="11"/>
      <c r="E28" s="11"/>
      <c r="F28" s="11"/>
      <c r="G28" s="11"/>
      <c r="H28" s="11"/>
      <c r="I28" s="11"/>
      <c r="J28" s="11"/>
      <c r="K28" s="11"/>
      <c r="L28" s="11"/>
      <c r="M28" s="13"/>
      <c r="N28" s="12" t="s">
        <v>2</v>
      </c>
      <c r="O28" s="11"/>
      <c r="P28" s="11" t="str">
        <f>C11</f>
        <v>Realized Capital Gains</v>
      </c>
      <c r="Q28" s="11"/>
      <c r="R28" s="11"/>
      <c r="S28" s="11"/>
      <c r="T28" s="11"/>
      <c r="U28" s="11">
        <f>H11</f>
        <v>1500</v>
      </c>
      <c r="V28" s="11"/>
      <c r="W28" s="11"/>
      <c r="X28" s="11"/>
      <c r="Y28" s="11"/>
      <c r="Z28" s="11"/>
      <c r="AA28" s="11"/>
      <c r="AB28" s="12" t="s">
        <v>2</v>
      </c>
      <c r="AC28" s="11"/>
    </row>
    <row r="29" spans="3:29" x14ac:dyDescent="0.25">
      <c r="C29" s="44" t="s">
        <v>44</v>
      </c>
      <c r="D29" s="46"/>
      <c r="E29" s="44" t="s">
        <v>57</v>
      </c>
      <c r="F29" s="45"/>
      <c r="G29" s="45"/>
      <c r="H29" s="45"/>
      <c r="I29" s="45"/>
      <c r="J29" s="46"/>
      <c r="K29" s="11"/>
      <c r="L29" s="11"/>
      <c r="M29" s="13"/>
      <c r="N29" s="12" t="s">
        <v>2</v>
      </c>
      <c r="O29" s="11"/>
      <c r="P29" s="11" t="str">
        <f>C12</f>
        <v>Investment Income from Taxable Bonds</v>
      </c>
      <c r="Q29" s="11"/>
      <c r="R29" s="11"/>
      <c r="S29" s="11"/>
      <c r="T29" s="11"/>
      <c r="U29" s="11">
        <f>H12</f>
        <v>1000</v>
      </c>
      <c r="V29" s="11"/>
      <c r="W29" s="11"/>
      <c r="X29" s="11"/>
      <c r="Y29" s="11"/>
      <c r="Z29" s="11"/>
      <c r="AA29" s="11"/>
      <c r="AB29" s="12" t="s">
        <v>2</v>
      </c>
      <c r="AC29" s="11"/>
    </row>
    <row r="30" spans="3:29" x14ac:dyDescent="0.25">
      <c r="C30" s="50" t="s">
        <v>58</v>
      </c>
      <c r="D30" s="52"/>
      <c r="E30" s="53" t="s">
        <v>59</v>
      </c>
      <c r="F30" s="54"/>
      <c r="G30" s="54"/>
      <c r="H30" s="54"/>
      <c r="I30" s="54"/>
      <c r="J30" s="55"/>
      <c r="K30" s="11"/>
      <c r="L30" s="11"/>
      <c r="M30" s="13"/>
      <c r="N30" s="12" t="s">
        <v>2</v>
      </c>
      <c r="O30" s="11"/>
      <c r="P30" s="11" t="str">
        <f>C15</f>
        <v>Dividends Received fom Unaffiliated Entitities</v>
      </c>
      <c r="Q30" s="11"/>
      <c r="R30" s="11"/>
      <c r="S30" s="11"/>
      <c r="T30" s="11"/>
      <c r="U30" s="111">
        <f>H15</f>
        <v>0</v>
      </c>
      <c r="V30" s="114" t="s">
        <v>7</v>
      </c>
      <c r="W30" s="36" t="s">
        <v>133</v>
      </c>
      <c r="X30" s="11"/>
      <c r="Y30" s="11"/>
      <c r="Z30" s="11"/>
      <c r="AA30" s="11"/>
      <c r="AB30" s="12" t="s">
        <v>2</v>
      </c>
      <c r="AC30" s="11"/>
    </row>
    <row r="31" spans="3:29" x14ac:dyDescent="0.25">
      <c r="C31" s="53" t="s">
        <v>60</v>
      </c>
      <c r="D31" s="55"/>
      <c r="E31" s="64">
        <f t="shared" ref="E31:G31" si="1">F31-1</f>
        <v>2008</v>
      </c>
      <c r="F31" s="64">
        <f t="shared" si="1"/>
        <v>2009</v>
      </c>
      <c r="G31" s="64">
        <f t="shared" si="1"/>
        <v>2010</v>
      </c>
      <c r="H31" s="64">
        <f>I31-1</f>
        <v>2011</v>
      </c>
      <c r="I31" s="64">
        <f>H5</f>
        <v>2012</v>
      </c>
      <c r="J31" s="65"/>
      <c r="K31" s="11"/>
      <c r="L31" s="11"/>
      <c r="M31" s="13"/>
      <c r="N31" s="12" t="s">
        <v>2</v>
      </c>
      <c r="O31" s="11"/>
      <c r="P31" s="11" t="str">
        <f>C16</f>
        <v>Investment Income from Municipal Bonds</v>
      </c>
      <c r="Q31" s="11"/>
      <c r="R31" s="11"/>
      <c r="S31" s="11"/>
      <c r="T31" s="11"/>
      <c r="U31" s="11">
        <f>H16</f>
        <v>2800</v>
      </c>
      <c r="V31" s="11"/>
      <c r="W31" s="11"/>
      <c r="X31" s="11"/>
      <c r="Y31" s="11"/>
      <c r="Z31" s="11"/>
      <c r="AA31" s="11"/>
      <c r="AB31" s="12" t="s">
        <v>2</v>
      </c>
      <c r="AC31" s="11"/>
    </row>
    <row r="32" spans="3:29" x14ac:dyDescent="0.25">
      <c r="C32" s="67">
        <f t="shared" ref="C32:C34" si="2">C33-1</f>
        <v>2008</v>
      </c>
      <c r="D32" s="52"/>
      <c r="E32" s="61">
        <v>20000</v>
      </c>
      <c r="F32" s="61">
        <v>30000</v>
      </c>
      <c r="G32" s="61">
        <v>36000</v>
      </c>
      <c r="H32" s="61">
        <v>37000</v>
      </c>
      <c r="I32" s="61">
        <v>37500</v>
      </c>
      <c r="J32" s="62"/>
      <c r="K32" s="11"/>
      <c r="L32" s="11"/>
      <c r="M32" s="13"/>
      <c r="N32" s="12" t="s">
        <v>2</v>
      </c>
      <c r="O32" s="11"/>
      <c r="P32" s="38" t="s">
        <v>61</v>
      </c>
      <c r="Q32" s="21"/>
      <c r="R32" s="21"/>
      <c r="S32" s="21"/>
      <c r="T32" s="21"/>
      <c r="U32" s="68">
        <f>SUM(U28:U31)</f>
        <v>5300</v>
      </c>
      <c r="V32" s="11"/>
      <c r="W32" s="11"/>
      <c r="X32" s="11"/>
      <c r="Y32" s="11"/>
      <c r="Z32" s="11"/>
      <c r="AA32" s="11"/>
      <c r="AB32" s="12" t="s">
        <v>2</v>
      </c>
      <c r="AC32" s="11"/>
    </row>
    <row r="33" spans="1:29" x14ac:dyDescent="0.25">
      <c r="C33" s="67">
        <f t="shared" si="2"/>
        <v>2009</v>
      </c>
      <c r="D33" s="52"/>
      <c r="E33" s="69" t="s">
        <v>62</v>
      </c>
      <c r="F33" s="61">
        <v>22000</v>
      </c>
      <c r="G33" s="61">
        <v>33000</v>
      </c>
      <c r="H33" s="61">
        <v>40000</v>
      </c>
      <c r="I33" s="61">
        <v>42000</v>
      </c>
      <c r="J33" s="62"/>
      <c r="K33" s="11"/>
      <c r="L33" s="11"/>
      <c r="M33" s="13"/>
      <c r="N33" s="12" t="s">
        <v>2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12" t="s">
        <v>2</v>
      </c>
      <c r="AC33" s="11"/>
    </row>
    <row r="34" spans="1:29" x14ac:dyDescent="0.25">
      <c r="C34" s="67">
        <f t="shared" si="2"/>
        <v>2010</v>
      </c>
      <c r="D34" s="52"/>
      <c r="E34" s="69" t="s">
        <v>62</v>
      </c>
      <c r="F34" s="69" t="s">
        <v>62</v>
      </c>
      <c r="G34" s="61">
        <v>30000</v>
      </c>
      <c r="H34" s="61">
        <v>36000</v>
      </c>
      <c r="I34" s="61">
        <v>40000</v>
      </c>
      <c r="J34" s="62"/>
      <c r="K34" s="11"/>
      <c r="L34" s="11"/>
      <c r="M34" s="13"/>
      <c r="N34" s="12" t="s">
        <v>2</v>
      </c>
      <c r="O34" s="70" t="s">
        <v>63</v>
      </c>
      <c r="P34" s="38" t="s">
        <v>64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12" t="s">
        <v>2</v>
      </c>
      <c r="AC34" s="11"/>
    </row>
    <row r="35" spans="1:29" x14ac:dyDescent="0.25">
      <c r="C35" s="67">
        <f>C36-1</f>
        <v>2011</v>
      </c>
      <c r="D35" s="52"/>
      <c r="E35" s="69" t="s">
        <v>62</v>
      </c>
      <c r="F35" s="69" t="s">
        <v>62</v>
      </c>
      <c r="G35" s="69" t="s">
        <v>62</v>
      </c>
      <c r="H35" s="71">
        <v>34000</v>
      </c>
      <c r="I35" s="61">
        <v>43500</v>
      </c>
      <c r="J35" s="62"/>
      <c r="K35" s="11"/>
      <c r="L35" s="11"/>
      <c r="M35" s="13"/>
      <c r="N35" s="12" t="s">
        <v>2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2" t="s">
        <v>2</v>
      </c>
      <c r="AC35" s="11"/>
    </row>
    <row r="36" spans="1:29" x14ac:dyDescent="0.25">
      <c r="C36" s="72">
        <f>H5</f>
        <v>2012</v>
      </c>
      <c r="D36" s="55"/>
      <c r="E36" s="56" t="s">
        <v>62</v>
      </c>
      <c r="F36" s="56" t="s">
        <v>62</v>
      </c>
      <c r="G36" s="56" t="s">
        <v>62</v>
      </c>
      <c r="H36" s="56" t="s">
        <v>62</v>
      </c>
      <c r="I36" s="66">
        <v>32000</v>
      </c>
      <c r="J36" s="65"/>
      <c r="K36" s="11"/>
      <c r="L36" s="11"/>
      <c r="M36" s="13"/>
      <c r="N36" s="12" t="s">
        <v>2</v>
      </c>
      <c r="O36" s="11"/>
      <c r="P36" s="31" t="s">
        <v>27</v>
      </c>
      <c r="Q36" s="11"/>
      <c r="R36" s="24" t="s">
        <v>17</v>
      </c>
      <c r="S36" s="11">
        <f>S10</f>
        <v>6050</v>
      </c>
      <c r="T36" s="26" t="s">
        <v>7</v>
      </c>
      <c r="U36" s="73" t="s">
        <v>65</v>
      </c>
      <c r="V36" s="11"/>
      <c r="W36" s="11"/>
      <c r="X36" s="11"/>
      <c r="Y36" s="11"/>
      <c r="Z36" s="11"/>
      <c r="AA36" s="11"/>
      <c r="AB36" s="12" t="s">
        <v>2</v>
      </c>
      <c r="AC36" s="11"/>
    </row>
    <row r="37" spans="1:29" x14ac:dyDescent="0.25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3"/>
      <c r="N37" s="12" t="s">
        <v>2</v>
      </c>
      <c r="O37" s="11"/>
      <c r="P37" s="31" t="s">
        <v>66</v>
      </c>
      <c r="Q37" s="11"/>
      <c r="R37" s="24" t="s">
        <v>17</v>
      </c>
      <c r="S37" s="11">
        <f>S47</f>
        <v>1000</v>
      </c>
      <c r="T37" s="26" t="s">
        <v>7</v>
      </c>
      <c r="U37" s="73" t="s">
        <v>67</v>
      </c>
      <c r="V37" s="11"/>
      <c r="W37" s="11"/>
      <c r="X37" s="11"/>
      <c r="Y37" s="11"/>
      <c r="Z37" s="11"/>
      <c r="AA37" s="11"/>
      <c r="AB37" s="12" t="s">
        <v>2</v>
      </c>
      <c r="AC37" s="11"/>
    </row>
    <row r="38" spans="1:29" x14ac:dyDescent="0.25">
      <c r="C38" s="14" t="s">
        <v>68</v>
      </c>
      <c r="D38" s="11"/>
      <c r="E38" s="11"/>
      <c r="F38" s="11"/>
      <c r="G38" s="11"/>
      <c r="H38" s="11"/>
      <c r="I38" s="11"/>
      <c r="J38" s="11"/>
      <c r="K38" s="11"/>
      <c r="L38" s="11"/>
      <c r="M38" s="13"/>
      <c r="N38" s="12" t="s">
        <v>2</v>
      </c>
      <c r="O38" s="11"/>
      <c r="P38" s="31" t="s">
        <v>69</v>
      </c>
      <c r="Q38" s="11"/>
      <c r="R38" s="32" t="s">
        <v>17</v>
      </c>
      <c r="S38" s="11">
        <f>T60</f>
        <v>4050.0000000000036</v>
      </c>
      <c r="T38" s="26" t="s">
        <v>7</v>
      </c>
      <c r="U38" s="73" t="s">
        <v>70</v>
      </c>
      <c r="V38" s="11"/>
      <c r="W38" s="11"/>
      <c r="X38" s="11"/>
      <c r="Y38" s="11"/>
      <c r="Z38" s="11"/>
      <c r="AA38" s="11"/>
      <c r="AB38" s="12" t="s">
        <v>2</v>
      </c>
      <c r="AC38" s="11"/>
    </row>
    <row r="39" spans="1:29" x14ac:dyDescent="0.25">
      <c r="A39" s="13"/>
      <c r="B39" s="13"/>
      <c r="C39" s="44" t="s">
        <v>44</v>
      </c>
      <c r="D39" s="46"/>
      <c r="E39" s="44" t="s">
        <v>71</v>
      </c>
      <c r="F39" s="45"/>
      <c r="G39" s="45"/>
      <c r="H39" s="45"/>
      <c r="I39" s="45"/>
      <c r="J39" s="46"/>
      <c r="K39" s="13"/>
      <c r="L39" s="13"/>
      <c r="M39" s="13"/>
      <c r="N39" s="12" t="s">
        <v>2</v>
      </c>
      <c r="O39" s="11"/>
      <c r="P39" s="36" t="s">
        <v>72</v>
      </c>
      <c r="Q39" s="11"/>
      <c r="R39" s="37" t="s">
        <v>24</v>
      </c>
      <c r="S39" s="36">
        <f>T73</f>
        <v>2100</v>
      </c>
      <c r="T39" s="26" t="s">
        <v>7</v>
      </c>
      <c r="U39" s="73" t="s">
        <v>73</v>
      </c>
      <c r="V39" s="11"/>
      <c r="W39" s="11"/>
      <c r="X39" s="11"/>
      <c r="Y39" s="11"/>
      <c r="Z39" s="11"/>
      <c r="AA39" s="11"/>
      <c r="AB39" s="12" t="s">
        <v>2</v>
      </c>
      <c r="AC39" s="11"/>
    </row>
    <row r="40" spans="1:29" x14ac:dyDescent="0.25">
      <c r="C40" s="50" t="s">
        <v>58</v>
      </c>
      <c r="D40" s="52"/>
      <c r="E40" s="53" t="s">
        <v>59</v>
      </c>
      <c r="F40" s="54"/>
      <c r="G40" s="54"/>
      <c r="H40" s="54"/>
      <c r="I40" s="54"/>
      <c r="J40" s="55"/>
      <c r="N40" s="12" t="s">
        <v>2</v>
      </c>
      <c r="O40" s="11"/>
      <c r="P40" s="38" t="s">
        <v>74</v>
      </c>
      <c r="Q40" s="21"/>
      <c r="R40" s="21"/>
      <c r="S40" s="74">
        <f>SUM(S36:S38)-S39</f>
        <v>9000.0000000000036</v>
      </c>
      <c r="T40" s="21"/>
      <c r="U40" s="21"/>
      <c r="V40" s="21"/>
      <c r="W40" s="11"/>
      <c r="X40" s="11"/>
      <c r="Y40" s="11"/>
      <c r="Z40" s="11"/>
      <c r="AA40" s="11"/>
      <c r="AB40" s="12" t="s">
        <v>2</v>
      </c>
      <c r="AC40" s="11"/>
    </row>
    <row r="41" spans="1:29" x14ac:dyDescent="0.25">
      <c r="C41" s="53" t="s">
        <v>60</v>
      </c>
      <c r="D41" s="55"/>
      <c r="E41" s="64">
        <f t="shared" ref="E41:G41" si="3">F41-1</f>
        <v>2008</v>
      </c>
      <c r="F41" s="64">
        <f t="shared" si="3"/>
        <v>2009</v>
      </c>
      <c r="G41" s="64">
        <f t="shared" si="3"/>
        <v>2010</v>
      </c>
      <c r="H41" s="64">
        <f>I41-1</f>
        <v>2011</v>
      </c>
      <c r="I41" s="64">
        <f>H5</f>
        <v>2012</v>
      </c>
      <c r="J41" s="65"/>
      <c r="N41" s="12" t="s">
        <v>2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2" t="s">
        <v>2</v>
      </c>
      <c r="AC41" s="11"/>
    </row>
    <row r="42" spans="1:29" x14ac:dyDescent="0.25">
      <c r="C42" s="67">
        <f t="shared" ref="C42:C44" si="4">C43-1</f>
        <v>2008</v>
      </c>
      <c r="D42" s="52"/>
      <c r="E42" s="61">
        <v>5000</v>
      </c>
      <c r="F42" s="61">
        <v>10000</v>
      </c>
      <c r="G42" s="61">
        <v>20000</v>
      </c>
      <c r="H42" s="61">
        <v>25000</v>
      </c>
      <c r="I42" s="61">
        <v>35000</v>
      </c>
      <c r="J42" s="62"/>
      <c r="N42" s="12" t="s">
        <v>2</v>
      </c>
      <c r="O42" s="75" t="s">
        <v>75</v>
      </c>
      <c r="P42" s="11" t="s">
        <v>76</v>
      </c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 t="s">
        <v>2</v>
      </c>
      <c r="AC42" s="11"/>
    </row>
    <row r="43" spans="1:29" x14ac:dyDescent="0.25">
      <c r="C43" s="67">
        <f t="shared" si="4"/>
        <v>2009</v>
      </c>
      <c r="D43" s="52"/>
      <c r="E43" s="69" t="s">
        <v>62</v>
      </c>
      <c r="F43" s="61">
        <v>6000</v>
      </c>
      <c r="G43" s="61">
        <v>13000</v>
      </c>
      <c r="H43" s="61">
        <v>22000</v>
      </c>
      <c r="I43" s="61">
        <v>31000</v>
      </c>
      <c r="J43" s="62"/>
      <c r="N43" s="12" t="s">
        <v>2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2" t="s">
        <v>2</v>
      </c>
      <c r="AC43" s="11"/>
    </row>
    <row r="44" spans="1:29" x14ac:dyDescent="0.25">
      <c r="C44" s="67">
        <f t="shared" si="4"/>
        <v>2010</v>
      </c>
      <c r="D44" s="52"/>
      <c r="E44" s="69" t="s">
        <v>62</v>
      </c>
      <c r="F44" s="69" t="s">
        <v>62</v>
      </c>
      <c r="G44" s="61">
        <v>7500</v>
      </c>
      <c r="H44" s="61">
        <v>16000</v>
      </c>
      <c r="I44" s="61">
        <v>24000</v>
      </c>
      <c r="J44" s="62"/>
      <c r="N44" s="12" t="s">
        <v>2</v>
      </c>
      <c r="O44" s="11"/>
      <c r="P44" s="11" t="s">
        <v>77</v>
      </c>
      <c r="Q44" s="12"/>
      <c r="R44" s="12" t="s">
        <v>36</v>
      </c>
      <c r="S44" s="76">
        <v>0.2</v>
      </c>
      <c r="T44" s="4" t="s">
        <v>78</v>
      </c>
      <c r="U44" s="12" t="s">
        <v>79</v>
      </c>
      <c r="Z44" s="11"/>
      <c r="AA44" s="11"/>
      <c r="AB44" s="12" t="s">
        <v>2</v>
      </c>
      <c r="AC44" s="11"/>
    </row>
    <row r="45" spans="1:29" x14ac:dyDescent="0.25">
      <c r="C45" s="67">
        <f>C46-1</f>
        <v>2011</v>
      </c>
      <c r="D45" s="52"/>
      <c r="E45" s="69" t="s">
        <v>62</v>
      </c>
      <c r="F45" s="69" t="s">
        <v>62</v>
      </c>
      <c r="G45" s="69" t="s">
        <v>62</v>
      </c>
      <c r="H45" s="71">
        <v>12000</v>
      </c>
      <c r="I45" s="61">
        <v>21000</v>
      </c>
      <c r="J45" s="62"/>
      <c r="N45" s="12" t="s">
        <v>2</v>
      </c>
      <c r="O45" s="11"/>
      <c r="P45" s="11"/>
      <c r="Q45" s="12"/>
      <c r="R45" s="12" t="s">
        <v>36</v>
      </c>
      <c r="S45" s="76">
        <v>0.2</v>
      </c>
      <c r="T45" s="4" t="s">
        <v>78</v>
      </c>
      <c r="U45" s="12" t="s">
        <v>80</v>
      </c>
      <c r="V45" s="12" t="s">
        <v>81</v>
      </c>
      <c r="W45" s="12" t="s">
        <v>24</v>
      </c>
      <c r="X45" s="12" t="s">
        <v>82</v>
      </c>
      <c r="Y45" s="12" t="s">
        <v>83</v>
      </c>
      <c r="Z45" s="11"/>
      <c r="AA45" s="11"/>
      <c r="AB45" s="12" t="s">
        <v>2</v>
      </c>
      <c r="AC45" s="11"/>
    </row>
    <row r="46" spans="1:29" x14ac:dyDescent="0.25">
      <c r="C46" s="72">
        <f>H5</f>
        <v>2012</v>
      </c>
      <c r="D46" s="55"/>
      <c r="E46" s="56" t="s">
        <v>62</v>
      </c>
      <c r="F46" s="56" t="s">
        <v>62</v>
      </c>
      <c r="G46" s="56" t="s">
        <v>62</v>
      </c>
      <c r="H46" s="56" t="s">
        <v>62</v>
      </c>
      <c r="I46" s="66">
        <v>9000</v>
      </c>
      <c r="J46" s="65"/>
      <c r="N46" s="12" t="s">
        <v>2</v>
      </c>
      <c r="O46" s="11"/>
      <c r="P46" s="11"/>
      <c r="Q46" s="12"/>
      <c r="R46" s="12" t="s">
        <v>36</v>
      </c>
      <c r="S46" s="76">
        <v>0.2</v>
      </c>
      <c r="T46" s="4" t="s">
        <v>78</v>
      </c>
      <c r="U46" s="12" t="s">
        <v>80</v>
      </c>
      <c r="V46" s="12">
        <f>H7</f>
        <v>70000</v>
      </c>
      <c r="W46" s="12" t="s">
        <v>24</v>
      </c>
      <c r="X46" s="12">
        <f>Y19</f>
        <v>65000</v>
      </c>
      <c r="Y46" s="12" t="s">
        <v>83</v>
      </c>
      <c r="Z46" s="11"/>
      <c r="AA46" s="11"/>
      <c r="AB46" s="12" t="s">
        <v>2</v>
      </c>
      <c r="AC46" s="11"/>
    </row>
    <row r="47" spans="1:29" x14ac:dyDescent="0.25">
      <c r="N47" s="12" t="s">
        <v>2</v>
      </c>
      <c r="O47" s="11"/>
      <c r="P47" s="11"/>
      <c r="Q47" s="12"/>
      <c r="R47" s="12" t="s">
        <v>36</v>
      </c>
      <c r="S47" s="49">
        <f>S46 * (V46-X46)</f>
        <v>1000</v>
      </c>
      <c r="T47" s="76"/>
      <c r="U47" s="12"/>
      <c r="V47" s="11"/>
      <c r="W47" s="12"/>
      <c r="X47" s="11"/>
      <c r="Y47" s="11"/>
      <c r="Z47" s="11"/>
      <c r="AA47" s="11"/>
      <c r="AB47" s="12" t="s">
        <v>2</v>
      </c>
      <c r="AC47" s="11"/>
    </row>
    <row r="48" spans="1:29" x14ac:dyDescent="0.25">
      <c r="C48" s="19" t="s">
        <v>84</v>
      </c>
      <c r="N48" s="12" t="s">
        <v>2</v>
      </c>
      <c r="O48" s="11"/>
      <c r="P48" s="11"/>
      <c r="Q48" s="12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2" t="s">
        <v>2</v>
      </c>
      <c r="AC48" s="11"/>
    </row>
    <row r="49" spans="1:29" x14ac:dyDescent="0.25">
      <c r="C49" s="115" t="s">
        <v>85</v>
      </c>
      <c r="D49" s="77"/>
      <c r="E49" s="77"/>
      <c r="F49" s="77"/>
      <c r="G49" s="78"/>
      <c r="H49" s="116">
        <v>500</v>
      </c>
      <c r="I49" s="9" t="s">
        <v>7</v>
      </c>
      <c r="J49" s="117" t="s">
        <v>134</v>
      </c>
      <c r="N49" s="12" t="s">
        <v>2</v>
      </c>
      <c r="O49" s="75" t="s">
        <v>86</v>
      </c>
      <c r="P49" s="11" t="s">
        <v>87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2" t="s">
        <v>2</v>
      </c>
      <c r="AC49" s="11"/>
    </row>
    <row r="50" spans="1:29" x14ac:dyDescent="0.25">
      <c r="C50" s="58" t="s">
        <v>88</v>
      </c>
      <c r="D50" s="79"/>
      <c r="E50" s="79"/>
      <c r="F50" s="79"/>
      <c r="G50" s="60"/>
      <c r="H50" s="80">
        <v>0.9</v>
      </c>
      <c r="N50" s="12" t="s">
        <v>2</v>
      </c>
      <c r="AB50" s="12" t="s">
        <v>2</v>
      </c>
      <c r="AC50" s="11"/>
    </row>
    <row r="51" spans="1:29" x14ac:dyDescent="0.25">
      <c r="C51" s="81" t="s">
        <v>89</v>
      </c>
      <c r="D51" s="82"/>
      <c r="E51" s="82"/>
      <c r="F51" s="82"/>
      <c r="G51" s="83"/>
      <c r="H51" s="84">
        <v>0.85</v>
      </c>
      <c r="N51" s="12" t="s">
        <v>2</v>
      </c>
      <c r="P51" s="3" t="s">
        <v>90</v>
      </c>
      <c r="S51" s="4" t="s">
        <v>36</v>
      </c>
      <c r="T51" s="3" t="s">
        <v>91</v>
      </c>
      <c r="W51" s="4" t="s">
        <v>24</v>
      </c>
      <c r="X51" s="3" t="s">
        <v>92</v>
      </c>
      <c r="AB51" s="12" t="s">
        <v>2</v>
      </c>
    </row>
    <row r="52" spans="1:29" x14ac:dyDescent="0.25">
      <c r="C52" s="85" t="s">
        <v>93</v>
      </c>
      <c r="D52" s="79"/>
      <c r="E52" s="79"/>
      <c r="F52" s="79"/>
      <c r="G52" s="60"/>
      <c r="H52" s="118">
        <v>0.21</v>
      </c>
      <c r="I52" s="9" t="s">
        <v>7</v>
      </c>
      <c r="J52" s="117" t="s">
        <v>135</v>
      </c>
      <c r="N52" s="12" t="s">
        <v>2</v>
      </c>
      <c r="S52" s="4" t="s">
        <v>36</v>
      </c>
      <c r="T52" s="11">
        <f>SUM(H32:H35)</f>
        <v>147000</v>
      </c>
      <c r="W52" s="4" t="s">
        <v>24</v>
      </c>
      <c r="X52" s="11">
        <f>SUM(H42:H45)</f>
        <v>75000</v>
      </c>
      <c r="AB52" s="12" t="s">
        <v>2</v>
      </c>
    </row>
    <row r="53" spans="1:29" x14ac:dyDescent="0.25">
      <c r="C53" s="119" t="s">
        <v>94</v>
      </c>
      <c r="D53" s="82"/>
      <c r="E53" s="82"/>
      <c r="F53" s="82"/>
      <c r="G53" s="83"/>
      <c r="H53" s="120">
        <v>0.2</v>
      </c>
      <c r="I53" s="9" t="s">
        <v>7</v>
      </c>
      <c r="J53" s="117" t="s">
        <v>134</v>
      </c>
      <c r="N53" s="12" t="s">
        <v>2</v>
      </c>
      <c r="O53" s="11"/>
      <c r="P53" s="11"/>
      <c r="Q53" s="11"/>
      <c r="R53" s="11"/>
      <c r="S53" s="4" t="s">
        <v>36</v>
      </c>
      <c r="T53" s="86">
        <f>T52-X52</f>
        <v>72000</v>
      </c>
      <c r="U53" s="11"/>
      <c r="V53" s="11"/>
      <c r="W53" s="11"/>
      <c r="X53" s="11"/>
      <c r="Y53" s="11"/>
      <c r="Z53" s="11"/>
      <c r="AA53" s="11"/>
      <c r="AB53" s="12" t="s">
        <v>2</v>
      </c>
    </row>
    <row r="54" spans="1:29" x14ac:dyDescent="0.25">
      <c r="N54" s="12" t="s">
        <v>2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2" t="s">
        <v>2</v>
      </c>
    </row>
    <row r="55" spans="1:29" x14ac:dyDescent="0.25">
      <c r="N55" s="12" t="s">
        <v>2</v>
      </c>
      <c r="O55" s="11"/>
      <c r="P55" s="3" t="s">
        <v>95</v>
      </c>
      <c r="Q55" s="11"/>
      <c r="R55" s="11"/>
      <c r="S55" s="4" t="s">
        <v>36</v>
      </c>
      <c r="T55" s="3" t="s">
        <v>96</v>
      </c>
      <c r="W55" s="4" t="s">
        <v>24</v>
      </c>
      <c r="X55" s="3" t="s">
        <v>97</v>
      </c>
      <c r="Z55" s="11"/>
      <c r="AA55" s="11"/>
      <c r="AB55" s="12" t="s">
        <v>2</v>
      </c>
    </row>
    <row r="56" spans="1:29" x14ac:dyDescent="0.25">
      <c r="N56" s="12" t="s">
        <v>2</v>
      </c>
      <c r="O56" s="11"/>
      <c r="P56" s="11"/>
      <c r="Q56" s="11"/>
      <c r="R56" s="11"/>
      <c r="S56" s="4" t="s">
        <v>36</v>
      </c>
      <c r="T56" s="11">
        <f>SUM(I32:I36)</f>
        <v>195000</v>
      </c>
      <c r="W56" s="4" t="s">
        <v>24</v>
      </c>
      <c r="X56" s="11">
        <f>SUM(I42:I46)</f>
        <v>120000</v>
      </c>
      <c r="Z56" s="11"/>
      <c r="AA56" s="11"/>
      <c r="AB56" s="12" t="s">
        <v>2</v>
      </c>
    </row>
    <row r="57" spans="1:29" x14ac:dyDescent="0.25">
      <c r="N57" s="12" t="s">
        <v>2</v>
      </c>
      <c r="O57" s="11"/>
      <c r="P57" s="11"/>
      <c r="Q57" s="11"/>
      <c r="R57" s="11"/>
      <c r="S57" s="4" t="s">
        <v>36</v>
      </c>
      <c r="T57" s="87">
        <f>T56-X56</f>
        <v>75000</v>
      </c>
      <c r="U57" s="11"/>
      <c r="V57" s="11"/>
      <c r="W57" s="11"/>
      <c r="X57" s="11"/>
      <c r="Y57" s="11"/>
      <c r="Z57" s="11"/>
      <c r="AA57" s="11"/>
      <c r="AB57" s="12" t="s">
        <v>2</v>
      </c>
    </row>
    <row r="58" spans="1:29" x14ac:dyDescent="0.25">
      <c r="N58" s="12" t="s">
        <v>2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2" t="s">
        <v>2</v>
      </c>
    </row>
    <row r="59" spans="1:29" x14ac:dyDescent="0.25">
      <c r="N59" s="12" t="s">
        <v>2</v>
      </c>
      <c r="O59" s="11"/>
      <c r="P59" s="11" t="s">
        <v>98</v>
      </c>
      <c r="Q59" s="11"/>
      <c r="R59" s="11"/>
      <c r="S59" s="4" t="s">
        <v>36</v>
      </c>
      <c r="T59" s="87">
        <f>T57</f>
        <v>75000</v>
      </c>
      <c r="U59" s="12" t="s">
        <v>78</v>
      </c>
      <c r="V59" s="12" t="str">
        <f>"(1 - " &amp; H51 &amp; ")"</f>
        <v>(1 - 0.85)</v>
      </c>
      <c r="W59" s="4" t="s">
        <v>24</v>
      </c>
      <c r="X59" s="86">
        <f>T53</f>
        <v>72000</v>
      </c>
      <c r="Y59" s="12" t="s">
        <v>78</v>
      </c>
      <c r="Z59" s="12" t="str">
        <f>"(1 - " &amp; H50 &amp; ")"</f>
        <v>(1 - 0.9)</v>
      </c>
      <c r="AA59" s="11"/>
      <c r="AB59" s="12" t="s">
        <v>2</v>
      </c>
    </row>
    <row r="60" spans="1:29" x14ac:dyDescent="0.25">
      <c r="A60" s="88" t="s">
        <v>99</v>
      </c>
      <c r="B60" s="89" t="s">
        <v>100</v>
      </c>
      <c r="C60" s="89" t="s">
        <v>100</v>
      </c>
      <c r="D60" s="89" t="s">
        <v>100</v>
      </c>
      <c r="E60" s="89" t="s">
        <v>100</v>
      </c>
      <c r="F60" s="89" t="s">
        <v>100</v>
      </c>
      <c r="G60" s="89" t="s">
        <v>100</v>
      </c>
      <c r="H60" s="89" t="s">
        <v>100</v>
      </c>
      <c r="I60" s="89" t="s">
        <v>100</v>
      </c>
      <c r="J60" s="89" t="s">
        <v>100</v>
      </c>
      <c r="K60" s="89" t="s">
        <v>100</v>
      </c>
      <c r="L60" s="89" t="s">
        <v>100</v>
      </c>
      <c r="M60" s="89" t="s">
        <v>100</v>
      </c>
      <c r="N60" s="89" t="s">
        <v>100</v>
      </c>
      <c r="O60" s="11"/>
      <c r="P60" s="11"/>
      <c r="Q60" s="11"/>
      <c r="R60" s="11"/>
      <c r="S60" s="4" t="s">
        <v>36</v>
      </c>
      <c r="T60" s="90">
        <f>T59*(1-H51) - X59*(1-H50)</f>
        <v>4050.0000000000036</v>
      </c>
      <c r="U60" s="11"/>
      <c r="V60" s="11"/>
      <c r="W60" s="11"/>
      <c r="X60" s="11"/>
      <c r="Y60" s="11"/>
      <c r="Z60" s="11"/>
      <c r="AA60" s="11"/>
      <c r="AB60" s="89" t="s">
        <v>100</v>
      </c>
    </row>
    <row r="61" spans="1:29" x14ac:dyDescent="0.2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2" t="s">
        <v>2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2" t="s">
        <v>2</v>
      </c>
    </row>
    <row r="62" spans="1:29" x14ac:dyDescent="0.25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2" t="s">
        <v>2</v>
      </c>
      <c r="O62" s="75" t="s">
        <v>101</v>
      </c>
      <c r="P62" s="11" t="s">
        <v>102</v>
      </c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2" t="s">
        <v>2</v>
      </c>
    </row>
    <row r="63" spans="1:29" x14ac:dyDescent="0.25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2" t="s">
        <v>2</v>
      </c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12" t="s">
        <v>2</v>
      </c>
    </row>
    <row r="64" spans="1:29" x14ac:dyDescent="0.25">
      <c r="N64" s="12" t="s">
        <v>2</v>
      </c>
      <c r="O64" s="11"/>
      <c r="P64" s="91" t="s">
        <v>103</v>
      </c>
      <c r="Q64" s="92"/>
      <c r="R64" s="11"/>
      <c r="S64" s="4" t="s">
        <v>36</v>
      </c>
      <c r="T64" s="11" t="s">
        <v>41</v>
      </c>
      <c r="U64" s="11"/>
      <c r="V64" s="11"/>
      <c r="W64" s="11"/>
      <c r="X64" s="12" t="s">
        <v>78</v>
      </c>
      <c r="Y64" s="42" t="s">
        <v>104</v>
      </c>
      <c r="AA64" s="11"/>
      <c r="AB64" s="12" t="s">
        <v>2</v>
      </c>
    </row>
    <row r="65" spans="14:28" x14ac:dyDescent="0.25">
      <c r="N65" s="12" t="s">
        <v>2</v>
      </c>
      <c r="O65" s="11"/>
      <c r="P65" s="93" t="s">
        <v>105</v>
      </c>
      <c r="Q65" s="65"/>
      <c r="R65" s="11"/>
      <c r="S65" s="4" t="s">
        <v>36</v>
      </c>
      <c r="T65" s="11">
        <f>H16</f>
        <v>2800</v>
      </c>
      <c r="U65" s="11"/>
      <c r="V65" s="11"/>
      <c r="W65" s="11"/>
      <c r="X65" s="12" t="s">
        <v>78</v>
      </c>
      <c r="Y65" s="121">
        <v>0.75</v>
      </c>
      <c r="AA65" s="11"/>
      <c r="AB65" s="12" t="s">
        <v>2</v>
      </c>
    </row>
    <row r="66" spans="14:28" x14ac:dyDescent="0.25">
      <c r="N66" s="12" t="s">
        <v>2</v>
      </c>
      <c r="O66" s="11"/>
      <c r="P66" s="11"/>
      <c r="Q66" s="11"/>
      <c r="R66" s="11"/>
      <c r="S66" s="4" t="s">
        <v>36</v>
      </c>
      <c r="T66" s="94">
        <f>T65*Y65</f>
        <v>2100</v>
      </c>
      <c r="U66" s="11"/>
      <c r="V66" s="11"/>
      <c r="W66" s="11"/>
      <c r="X66" s="11"/>
      <c r="Y66" s="122" t="s">
        <v>136</v>
      </c>
      <c r="AA66" s="11"/>
      <c r="AB66" s="12" t="s">
        <v>2</v>
      </c>
    </row>
    <row r="67" spans="14:28" x14ac:dyDescent="0.25">
      <c r="N67" s="12" t="s">
        <v>2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2" t="s">
        <v>2</v>
      </c>
    </row>
    <row r="68" spans="14:28" x14ac:dyDescent="0.25">
      <c r="N68" s="12" t="s">
        <v>2</v>
      </c>
      <c r="O68" s="11"/>
      <c r="P68" s="123" t="s">
        <v>103</v>
      </c>
      <c r="Q68" s="124"/>
      <c r="R68" s="11"/>
      <c r="S68" s="4" t="s">
        <v>36</v>
      </c>
      <c r="T68" s="11" t="s">
        <v>106</v>
      </c>
      <c r="U68" s="11"/>
      <c r="V68" s="11"/>
      <c r="W68" s="12" t="s">
        <v>78</v>
      </c>
      <c r="X68" s="42" t="s">
        <v>104</v>
      </c>
      <c r="AA68" s="11"/>
      <c r="AB68" s="12" t="s">
        <v>2</v>
      </c>
    </row>
    <row r="69" spans="14:28" x14ac:dyDescent="0.25">
      <c r="N69" s="12" t="s">
        <v>2</v>
      </c>
      <c r="O69" s="11"/>
      <c r="P69" s="125" t="s">
        <v>107</v>
      </c>
      <c r="Q69" s="126"/>
      <c r="R69" s="11"/>
      <c r="S69" s="4" t="s">
        <v>36</v>
      </c>
      <c r="T69" s="11">
        <f>H15</f>
        <v>0</v>
      </c>
      <c r="U69" s="11"/>
      <c r="V69" s="11"/>
      <c r="W69" s="12" t="s">
        <v>78</v>
      </c>
      <c r="X69" s="11" t="s">
        <v>108</v>
      </c>
      <c r="AA69" s="11"/>
      <c r="AB69" s="12" t="s">
        <v>2</v>
      </c>
    </row>
    <row r="70" spans="14:28" x14ac:dyDescent="0.25">
      <c r="N70" s="12" t="s">
        <v>2</v>
      </c>
      <c r="O70" s="11"/>
      <c r="P70" s="122" t="s">
        <v>137</v>
      </c>
      <c r="Q70" s="11"/>
      <c r="R70" s="11"/>
      <c r="S70" s="4" t="s">
        <v>36</v>
      </c>
      <c r="T70" s="95">
        <f>T69*(1-(0.3+0.7*0.15))</f>
        <v>0</v>
      </c>
      <c r="U70" s="11"/>
      <c r="V70" s="11"/>
      <c r="W70" s="11"/>
      <c r="X70" s="11"/>
      <c r="Y70" s="11"/>
      <c r="Z70" s="11"/>
      <c r="AA70" s="11"/>
      <c r="AB70" s="12" t="s">
        <v>2</v>
      </c>
    </row>
    <row r="71" spans="14:28" x14ac:dyDescent="0.25">
      <c r="N71" s="12" t="s">
        <v>2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2" t="s">
        <v>2</v>
      </c>
    </row>
    <row r="72" spans="14:28" x14ac:dyDescent="0.25">
      <c r="N72" s="12" t="s">
        <v>2</v>
      </c>
      <c r="O72" s="11"/>
      <c r="P72" s="11" t="s">
        <v>109</v>
      </c>
      <c r="Q72" s="11"/>
      <c r="R72" s="11"/>
      <c r="S72" s="4" t="s">
        <v>36</v>
      </c>
      <c r="T72" s="94">
        <f>T66</f>
        <v>2100</v>
      </c>
      <c r="U72" s="12" t="s">
        <v>17</v>
      </c>
      <c r="V72" s="95">
        <f>T70</f>
        <v>0</v>
      </c>
      <c r="W72" s="11"/>
      <c r="X72" s="11"/>
      <c r="Y72" s="11"/>
      <c r="Z72" s="11"/>
      <c r="AA72" s="11"/>
      <c r="AB72" s="12" t="s">
        <v>2</v>
      </c>
    </row>
    <row r="73" spans="14:28" x14ac:dyDescent="0.25">
      <c r="N73" s="12" t="s">
        <v>2</v>
      </c>
      <c r="O73" s="11"/>
      <c r="P73" s="11"/>
      <c r="Q73" s="11"/>
      <c r="R73" s="11"/>
      <c r="S73" s="4" t="s">
        <v>36</v>
      </c>
      <c r="T73" s="90">
        <f>T72+V72</f>
        <v>2100</v>
      </c>
      <c r="U73" s="11"/>
      <c r="V73" s="11"/>
      <c r="W73" s="11"/>
      <c r="X73" s="11"/>
      <c r="Y73" s="11"/>
      <c r="Z73" s="11"/>
      <c r="AA73" s="11"/>
      <c r="AB73" s="12" t="s">
        <v>2</v>
      </c>
    </row>
    <row r="74" spans="14:28" x14ac:dyDescent="0.25">
      <c r="N74" s="12" t="s">
        <v>2</v>
      </c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2" t="s">
        <v>2</v>
      </c>
    </row>
    <row r="75" spans="14:28" x14ac:dyDescent="0.25">
      <c r="N75" s="12" t="s">
        <v>2</v>
      </c>
      <c r="O75" s="96" t="s">
        <v>5</v>
      </c>
      <c r="P75" s="21" t="s">
        <v>110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12" t="s">
        <v>2</v>
      </c>
    </row>
    <row r="76" spans="14:28" x14ac:dyDescent="0.25">
      <c r="N76" s="12" t="s">
        <v>2</v>
      </c>
      <c r="O76" s="11"/>
      <c r="P76" s="34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2" t="s">
        <v>2</v>
      </c>
    </row>
    <row r="77" spans="14:28" x14ac:dyDescent="0.25">
      <c r="N77" s="12" t="s">
        <v>2</v>
      </c>
      <c r="O77" s="11"/>
      <c r="P77" s="97" t="s">
        <v>27</v>
      </c>
      <c r="Q77" s="11"/>
      <c r="R77" s="11"/>
      <c r="S77" s="12" t="s">
        <v>36</v>
      </c>
      <c r="T77" s="11">
        <f>S10</f>
        <v>6050</v>
      </c>
      <c r="U77" s="41" t="s">
        <v>7</v>
      </c>
      <c r="V77" s="73" t="s">
        <v>65</v>
      </c>
      <c r="W77" s="11"/>
      <c r="X77" s="11"/>
      <c r="Y77" s="11"/>
      <c r="Z77" s="11"/>
      <c r="AA77" s="11"/>
      <c r="AB77" s="12" t="s">
        <v>2</v>
      </c>
    </row>
    <row r="78" spans="14:28" x14ac:dyDescent="0.25">
      <c r="N78" s="12" t="s">
        <v>2</v>
      </c>
      <c r="P78" s="98" t="s">
        <v>111</v>
      </c>
      <c r="S78" s="12" t="s">
        <v>36</v>
      </c>
      <c r="T78" s="11">
        <f>T79</f>
        <v>1890.0000000000007</v>
      </c>
      <c r="U78" s="41" t="s">
        <v>7</v>
      </c>
      <c r="V78" s="2" t="s">
        <v>138</v>
      </c>
      <c r="AB78" s="12" t="s">
        <v>2</v>
      </c>
    </row>
    <row r="79" spans="14:28" x14ac:dyDescent="0.25">
      <c r="N79" s="12" t="s">
        <v>2</v>
      </c>
      <c r="P79" s="3" t="s">
        <v>112</v>
      </c>
      <c r="S79" s="12" t="s">
        <v>36</v>
      </c>
      <c r="T79" s="11">
        <f>R89</f>
        <v>1890.0000000000007</v>
      </c>
      <c r="U79" s="41" t="s">
        <v>7</v>
      </c>
      <c r="V79" s="27" t="s">
        <v>113</v>
      </c>
      <c r="AB79" s="12" t="s">
        <v>2</v>
      </c>
    </row>
    <row r="80" spans="14:28" x14ac:dyDescent="0.25">
      <c r="N80" s="12" t="s">
        <v>2</v>
      </c>
      <c r="P80" s="127" t="s">
        <v>114</v>
      </c>
      <c r="Q80" s="1"/>
      <c r="R80" s="1"/>
      <c r="S80" s="12" t="s">
        <v>36</v>
      </c>
      <c r="T80" s="111">
        <f>H49</f>
        <v>500</v>
      </c>
      <c r="U80" s="41" t="s">
        <v>7</v>
      </c>
      <c r="V80" s="27" t="s">
        <v>139</v>
      </c>
      <c r="AB80" s="12" t="s">
        <v>2</v>
      </c>
    </row>
    <row r="81" spans="14:28" x14ac:dyDescent="0.25">
      <c r="N81" s="12" t="s">
        <v>2</v>
      </c>
      <c r="P81" s="128" t="s">
        <v>115</v>
      </c>
      <c r="Q81" s="1"/>
      <c r="R81" s="1"/>
      <c r="S81" s="12" t="s">
        <v>36</v>
      </c>
      <c r="T81" s="111">
        <f>R102</f>
        <v>2115.0000000000009</v>
      </c>
      <c r="U81" s="41" t="s">
        <v>7</v>
      </c>
      <c r="V81" s="27" t="s">
        <v>140</v>
      </c>
      <c r="AB81" s="12" t="s">
        <v>2</v>
      </c>
    </row>
    <row r="82" spans="14:28" x14ac:dyDescent="0.25">
      <c r="N82" s="12" t="s">
        <v>2</v>
      </c>
      <c r="P82" s="99" t="s">
        <v>116</v>
      </c>
      <c r="Q82" s="18"/>
      <c r="R82" s="18"/>
      <c r="S82" s="100" t="s">
        <v>36</v>
      </c>
      <c r="T82" s="129">
        <f>T77-T78</f>
        <v>4159.9999999999991</v>
      </c>
      <c r="U82" s="101" t="s">
        <v>7</v>
      </c>
      <c r="V82" s="18" t="s">
        <v>117</v>
      </c>
      <c r="W82" s="18"/>
      <c r="X82" s="18"/>
      <c r="Y82" s="18"/>
      <c r="AB82" s="12" t="s">
        <v>2</v>
      </c>
    </row>
    <row r="83" spans="14:28" x14ac:dyDescent="0.25">
      <c r="N83" s="12" t="s">
        <v>2</v>
      </c>
      <c r="P83" s="102" t="s">
        <v>118</v>
      </c>
      <c r="T83" s="10" t="s">
        <v>119</v>
      </c>
      <c r="AB83" s="12" t="s">
        <v>2</v>
      </c>
    </row>
    <row r="84" spans="14:28" x14ac:dyDescent="0.25">
      <c r="N84" s="12" t="s">
        <v>2</v>
      </c>
      <c r="AB84" s="12" t="s">
        <v>2</v>
      </c>
    </row>
    <row r="85" spans="14:28" x14ac:dyDescent="0.25">
      <c r="N85" s="12" t="s">
        <v>2</v>
      </c>
      <c r="O85" s="103" t="s">
        <v>120</v>
      </c>
      <c r="P85" s="3" t="s">
        <v>121</v>
      </c>
      <c r="AB85" s="12" t="s">
        <v>2</v>
      </c>
    </row>
    <row r="86" spans="14:28" x14ac:dyDescent="0.25">
      <c r="N86" s="12" t="s">
        <v>2</v>
      </c>
      <c r="AB86" s="12" t="s">
        <v>2</v>
      </c>
    </row>
    <row r="87" spans="14:28" x14ac:dyDescent="0.25">
      <c r="N87" s="12" t="s">
        <v>2</v>
      </c>
      <c r="P87" s="4" t="s">
        <v>122</v>
      </c>
      <c r="Q87" s="4" t="s">
        <v>36</v>
      </c>
      <c r="R87" s="4" t="s">
        <v>123</v>
      </c>
      <c r="S87" s="4" t="s">
        <v>78</v>
      </c>
      <c r="T87" s="104">
        <f>H52</f>
        <v>0.21</v>
      </c>
      <c r="AB87" s="12" t="s">
        <v>2</v>
      </c>
    </row>
    <row r="88" spans="14:28" x14ac:dyDescent="0.25">
      <c r="N88" s="12" t="s">
        <v>2</v>
      </c>
      <c r="P88" s="4"/>
      <c r="Q88" s="4" t="s">
        <v>36</v>
      </c>
      <c r="R88" s="105">
        <f>S40</f>
        <v>9000.0000000000036</v>
      </c>
      <c r="S88" s="4" t="s">
        <v>78</v>
      </c>
      <c r="T88" s="104">
        <f>T87</f>
        <v>0.21</v>
      </c>
      <c r="AB88" s="12" t="s">
        <v>2</v>
      </c>
    </row>
    <row r="89" spans="14:28" x14ac:dyDescent="0.25">
      <c r="N89" s="12" t="s">
        <v>2</v>
      </c>
      <c r="P89" s="4"/>
      <c r="Q89" s="4" t="s">
        <v>36</v>
      </c>
      <c r="R89" s="49">
        <f>R88*T88</f>
        <v>1890.0000000000007</v>
      </c>
      <c r="S89" s="4"/>
      <c r="T89" s="4"/>
      <c r="AB89" s="12" t="s">
        <v>2</v>
      </c>
    </row>
    <row r="90" spans="14:28" x14ac:dyDescent="0.25">
      <c r="N90" s="12" t="s">
        <v>2</v>
      </c>
      <c r="AB90" s="12" t="s">
        <v>2</v>
      </c>
    </row>
    <row r="91" spans="14:28" x14ac:dyDescent="0.25">
      <c r="N91" s="12" t="s">
        <v>2</v>
      </c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2" t="s">
        <v>2</v>
      </c>
    </row>
    <row r="92" spans="14:28" x14ac:dyDescent="0.25">
      <c r="N92" s="12" t="s">
        <v>2</v>
      </c>
      <c r="AB92" s="12" t="s">
        <v>2</v>
      </c>
    </row>
    <row r="93" spans="14:28" x14ac:dyDescent="0.25">
      <c r="N93" s="12" t="s">
        <v>2</v>
      </c>
      <c r="O93" s="10" t="s">
        <v>141</v>
      </c>
      <c r="AB93" s="12" t="s">
        <v>2</v>
      </c>
    </row>
    <row r="94" spans="14:28" x14ac:dyDescent="0.25">
      <c r="N94" s="12" t="s">
        <v>2</v>
      </c>
      <c r="O94" s="133" t="s">
        <v>124</v>
      </c>
      <c r="P94" s="3" t="s">
        <v>125</v>
      </c>
      <c r="AB94" s="12" t="s">
        <v>2</v>
      </c>
    </row>
    <row r="95" spans="14:28" x14ac:dyDescent="0.25">
      <c r="N95" s="12" t="s">
        <v>2</v>
      </c>
      <c r="AB95" s="12" t="s">
        <v>2</v>
      </c>
    </row>
    <row r="96" spans="14:28" x14ac:dyDescent="0.25">
      <c r="N96" s="12" t="s">
        <v>2</v>
      </c>
      <c r="P96" s="4" t="s">
        <v>126</v>
      </c>
      <c r="Q96" s="4" t="s">
        <v>36</v>
      </c>
      <c r="R96" s="4" t="s">
        <v>123</v>
      </c>
      <c r="S96" s="4" t="s">
        <v>17</v>
      </c>
      <c r="T96" s="104">
        <v>0.75</v>
      </c>
      <c r="U96" s="4" t="s">
        <v>78</v>
      </c>
      <c r="V96" s="3" t="s">
        <v>127</v>
      </c>
      <c r="AB96" s="12" t="s">
        <v>2</v>
      </c>
    </row>
    <row r="97" spans="14:28" x14ac:dyDescent="0.25">
      <c r="N97" s="12" t="s">
        <v>2</v>
      </c>
      <c r="P97" s="4"/>
      <c r="Q97" s="4" t="s">
        <v>36</v>
      </c>
      <c r="R97" s="106">
        <f>S40</f>
        <v>9000.0000000000036</v>
      </c>
      <c r="S97" s="4" t="s">
        <v>17</v>
      </c>
      <c r="T97" s="104">
        <v>0.75</v>
      </c>
      <c r="U97" s="4" t="s">
        <v>78</v>
      </c>
      <c r="V97" s="12">
        <f>S39</f>
        <v>2100</v>
      </c>
      <c r="AB97" s="12" t="s">
        <v>2</v>
      </c>
    </row>
    <row r="98" spans="14:28" x14ac:dyDescent="0.25">
      <c r="N98" s="12" t="s">
        <v>2</v>
      </c>
      <c r="P98" s="4"/>
      <c r="Q98" s="4" t="s">
        <v>36</v>
      </c>
      <c r="R98" s="107">
        <f>R97+T97*V97</f>
        <v>10575.000000000004</v>
      </c>
      <c r="S98" s="9" t="s">
        <v>7</v>
      </c>
      <c r="T98" s="117" t="s">
        <v>142</v>
      </c>
      <c r="U98" s="4"/>
      <c r="AB98" s="12" t="s">
        <v>2</v>
      </c>
    </row>
    <row r="99" spans="14:28" x14ac:dyDescent="0.25">
      <c r="N99" s="12" t="s">
        <v>2</v>
      </c>
      <c r="AB99" s="12" t="s">
        <v>2</v>
      </c>
    </row>
    <row r="100" spans="14:28" x14ac:dyDescent="0.25">
      <c r="N100" s="12" t="s">
        <v>2</v>
      </c>
      <c r="O100" s="108" t="s">
        <v>128</v>
      </c>
      <c r="P100" s="3" t="s">
        <v>129</v>
      </c>
      <c r="Q100" s="4" t="s">
        <v>36</v>
      </c>
      <c r="R100" s="4" t="s">
        <v>126</v>
      </c>
      <c r="S100" s="4" t="s">
        <v>78</v>
      </c>
      <c r="T100" s="104">
        <f>H53</f>
        <v>0.2</v>
      </c>
      <c r="AB100" s="12" t="s">
        <v>2</v>
      </c>
    </row>
    <row r="101" spans="14:28" x14ac:dyDescent="0.25">
      <c r="N101" s="12" t="s">
        <v>2</v>
      </c>
      <c r="Q101" s="4" t="s">
        <v>36</v>
      </c>
      <c r="R101" s="109">
        <f>R98</f>
        <v>10575.000000000004</v>
      </c>
      <c r="S101" s="4" t="s">
        <v>78</v>
      </c>
      <c r="T101" s="104">
        <f>T100</f>
        <v>0.2</v>
      </c>
      <c r="AB101" s="12" t="s">
        <v>2</v>
      </c>
    </row>
    <row r="102" spans="14:28" x14ac:dyDescent="0.25">
      <c r="N102" s="12" t="s">
        <v>2</v>
      </c>
      <c r="Q102" s="4" t="s">
        <v>36</v>
      </c>
      <c r="R102" s="110">
        <f>R101*T101</f>
        <v>2115.0000000000009</v>
      </c>
      <c r="S102" s="9" t="s">
        <v>7</v>
      </c>
      <c r="T102" s="117" t="s">
        <v>142</v>
      </c>
      <c r="AB102" s="12" t="s">
        <v>2</v>
      </c>
    </row>
    <row r="103" spans="14:28" x14ac:dyDescent="0.25">
      <c r="N103" s="12" t="s">
        <v>2</v>
      </c>
      <c r="AB103" s="12" t="s">
        <v>2</v>
      </c>
    </row>
    <row r="104" spans="14:28" x14ac:dyDescent="0.25">
      <c r="N104" s="12" t="s">
        <v>2</v>
      </c>
      <c r="AB104" s="12" t="s">
        <v>2</v>
      </c>
    </row>
    <row r="105" spans="14:28" x14ac:dyDescent="0.25">
      <c r="N105" s="12" t="s">
        <v>2</v>
      </c>
      <c r="AB105" s="12" t="s">
        <v>2</v>
      </c>
    </row>
    <row r="106" spans="14:28" x14ac:dyDescent="0.25">
      <c r="N106" s="12" t="s">
        <v>2</v>
      </c>
      <c r="AB106" s="12" t="s">
        <v>2</v>
      </c>
    </row>
    <row r="107" spans="14:28" x14ac:dyDescent="0.25">
      <c r="N107" s="12" t="s">
        <v>2</v>
      </c>
      <c r="AB107" s="12" t="s">
        <v>2</v>
      </c>
    </row>
    <row r="108" spans="14:28" x14ac:dyDescent="0.25">
      <c r="N108" s="12" t="s">
        <v>2</v>
      </c>
      <c r="AB108" s="12" t="s">
        <v>2</v>
      </c>
    </row>
    <row r="109" spans="14:28" x14ac:dyDescent="0.25">
      <c r="N109" s="12" t="s">
        <v>2</v>
      </c>
      <c r="AB109" s="12" t="s">
        <v>2</v>
      </c>
    </row>
    <row r="110" spans="14:28" x14ac:dyDescent="0.25">
      <c r="N110" s="12" t="s">
        <v>2</v>
      </c>
      <c r="AB110" s="12" t="s">
        <v>2</v>
      </c>
    </row>
    <row r="111" spans="14:28" x14ac:dyDescent="0.25">
      <c r="N111" s="12" t="s">
        <v>2</v>
      </c>
      <c r="AB111" s="12" t="s">
        <v>2</v>
      </c>
    </row>
    <row r="112" spans="14:28" x14ac:dyDescent="0.25">
      <c r="N112" s="12" t="s">
        <v>2</v>
      </c>
      <c r="AB112" s="12" t="s">
        <v>2</v>
      </c>
    </row>
    <row r="113" spans="1:29" x14ac:dyDescent="0.25">
      <c r="N113" s="12" t="s">
        <v>2</v>
      </c>
      <c r="AB113" s="12" t="s">
        <v>2</v>
      </c>
    </row>
    <row r="114" spans="1:29" x14ac:dyDescent="0.25">
      <c r="N114" s="12" t="s">
        <v>2</v>
      </c>
      <c r="AB114" s="12" t="s">
        <v>2</v>
      </c>
    </row>
    <row r="115" spans="1:29" x14ac:dyDescent="0.25">
      <c r="N115" s="12" t="s">
        <v>2</v>
      </c>
      <c r="AB115" s="12" t="s">
        <v>2</v>
      </c>
    </row>
    <row r="116" spans="1:29" x14ac:dyDescent="0.25">
      <c r="N116" s="12" t="s">
        <v>2</v>
      </c>
      <c r="AB116" s="12" t="s">
        <v>2</v>
      </c>
    </row>
    <row r="117" spans="1:29" x14ac:dyDescent="0.25">
      <c r="N117" s="12" t="s">
        <v>2</v>
      </c>
      <c r="AB117" s="12" t="s">
        <v>2</v>
      </c>
    </row>
    <row r="118" spans="1:29" x14ac:dyDescent="0.25">
      <c r="N118" s="12" t="s">
        <v>2</v>
      </c>
      <c r="AB118" s="12" t="s">
        <v>2</v>
      </c>
    </row>
    <row r="119" spans="1:29" x14ac:dyDescent="0.25">
      <c r="N119" s="12" t="s">
        <v>2</v>
      </c>
      <c r="AB119" s="12" t="s">
        <v>2</v>
      </c>
    </row>
    <row r="120" spans="1:29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</row>
    <row r="121" spans="1:29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</row>
    <row r="122" spans="1:29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</row>
    <row r="123" spans="1:29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1:29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1:29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1:29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1:29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</row>
    <row r="128" spans="1:29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</row>
    <row r="129" spans="1:29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</row>
    <row r="130" spans="1:29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</row>
    <row r="131" spans="1:29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1:29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1:29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1:29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</row>
    <row r="135" spans="1:29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1:29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1:29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1:29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1:29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1:29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1:29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1:29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1:29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1:29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1:29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</row>
    <row r="146" spans="1:29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</row>
    <row r="147" spans="1:29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</row>
    <row r="148" spans="1:29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</row>
    <row r="149" spans="1:29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  <row r="150" spans="1:29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</row>
    <row r="151" spans="1:29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</row>
    <row r="152" spans="1:29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</row>
    <row r="153" spans="1:29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</row>
    <row r="154" spans="1:29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</row>
    <row r="155" spans="1:29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</row>
    <row r="156" spans="1:29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</row>
    <row r="157" spans="1:29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</row>
    <row r="158" spans="1:29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</row>
    <row r="159" spans="1:29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</row>
    <row r="160" spans="1:29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</row>
    <row r="161" spans="1:29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</row>
    <row r="162" spans="1:29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</row>
    <row r="163" spans="1:29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29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29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1:29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1:29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  <row r="176" spans="1:29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</row>
    <row r="177" spans="1:29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</row>
    <row r="178" spans="1:29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</row>
    <row r="179" spans="1:29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</row>
    <row r="180" spans="1:29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</row>
    <row r="181" spans="1:29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</row>
    <row r="182" spans="1:29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</row>
    <row r="183" spans="1:29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</row>
    <row r="184" spans="1:29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</row>
    <row r="185" spans="1:29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</row>
    <row r="186" spans="1:29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</row>
    <row r="187" spans="1:29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</row>
    <row r="188" spans="1:29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</row>
    <row r="189" spans="1:29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</row>
    <row r="190" spans="1:29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</row>
    <row r="191" spans="1:29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</row>
    <row r="192" spans="1:29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</row>
    <row r="193" spans="1:29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</row>
    <row r="194" spans="1:29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</row>
    <row r="195" spans="1:29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</row>
    <row r="196" spans="1:29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</row>
    <row r="197" spans="1:29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</row>
    <row r="198" spans="1:29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</row>
    <row r="199" spans="1:29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</row>
    <row r="200" spans="1:29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</row>
    <row r="201" spans="1:29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</row>
    <row r="202" spans="1:29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</row>
    <row r="203" spans="1:29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</row>
    <row r="204" spans="1:29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</row>
    <row r="205" spans="1:29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</row>
    <row r="206" spans="1:29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</row>
    <row r="207" spans="1:29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</row>
    <row r="208" spans="1:29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</row>
    <row r="209" spans="1:29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</row>
    <row r="210" spans="1:29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</row>
    <row r="211" spans="1:29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</row>
    <row r="212" spans="1:29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</row>
    <row r="213" spans="1:29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</row>
    <row r="214" spans="1:29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</row>
    <row r="215" spans="1:29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</row>
    <row r="217" spans="1:29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</row>
    <row r="218" spans="1:29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</row>
    <row r="219" spans="1:29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</row>
    <row r="220" spans="1:29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</row>
    <row r="221" spans="1:29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1:29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</row>
    <row r="223" spans="1:29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</row>
    <row r="224" spans="1:29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</row>
    <row r="225" spans="1:29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</row>
    <row r="226" spans="1:29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</row>
    <row r="227" spans="1:29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</row>
    <row r="228" spans="1:29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</row>
    <row r="229" spans="1:29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</row>
    <row r="230" spans="1:29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</row>
    <row r="231" spans="1:29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</row>
    <row r="232" spans="1:29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</row>
    <row r="233" spans="1:29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</row>
    <row r="234" spans="1:29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</row>
    <row r="235" spans="1:29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</row>
    <row r="236" spans="1:29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</row>
    <row r="237" spans="1:29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</row>
    <row r="238" spans="1:29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</row>
    <row r="239" spans="1:29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</row>
    <row r="240" spans="1:29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</row>
    <row r="241" spans="1:29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</row>
    <row r="242" spans="1:29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</row>
    <row r="243" spans="1:29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</row>
    <row r="244" spans="1:29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</row>
    <row r="245" spans="1:29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</row>
    <row r="246" spans="1:29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</row>
    <row r="247" spans="1:29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</row>
    <row r="248" spans="1:29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</row>
    <row r="249" spans="1:29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</row>
    <row r="250" spans="1:29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</row>
    <row r="251" spans="1:29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</row>
    <row r="252" spans="1:29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</row>
    <row r="253" spans="1:29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</row>
    <row r="254" spans="1:29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</row>
    <row r="255" spans="1:29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</row>
    <row r="256" spans="1:29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</row>
    <row r="257" spans="1:29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</row>
    <row r="258" spans="1:29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</row>
    <row r="259" spans="1:29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</row>
    <row r="260" spans="1:29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</row>
    <row r="261" spans="1:29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</row>
    <row r="262" spans="1:29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</row>
    <row r="263" spans="1:29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</row>
    <row r="264" spans="1:29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</row>
    <row r="265" spans="1:29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</row>
    <row r="266" spans="1:29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</row>
    <row r="267" spans="1:29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</row>
    <row r="268" spans="1:29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</row>
    <row r="269" spans="1:29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</row>
    <row r="270" spans="1:29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</row>
    <row r="271" spans="1:29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</row>
    <row r="272" spans="1:29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</row>
    <row r="273" spans="1:29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</row>
    <row r="274" spans="1:29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</row>
    <row r="275" spans="1:29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</row>
    <row r="276" spans="1:29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</row>
    <row r="277" spans="1:29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</row>
    <row r="278" spans="1:29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</row>
    <row r="279" spans="1:29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</row>
    <row r="280" spans="1:29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</row>
    <row r="281" spans="1:29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</row>
    <row r="282" spans="1:29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</row>
    <row r="283" spans="1:29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</row>
    <row r="284" spans="1:29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</row>
    <row r="285" spans="1:29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</row>
    <row r="286" spans="1:29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</row>
    <row r="287" spans="1:29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</row>
    <row r="288" spans="1:29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</row>
    <row r="289" spans="1:29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</row>
    <row r="290" spans="1:29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</row>
    <row r="291" spans="1:29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</row>
    <row r="292" spans="1:29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</row>
    <row r="293" spans="1:29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</row>
    <row r="294" spans="1:29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</row>
    <row r="295" spans="1:29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</row>
    <row r="296" spans="1:29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</row>
    <row r="297" spans="1:29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</row>
    <row r="298" spans="1:29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</row>
    <row r="299" spans="1:29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</row>
    <row r="300" spans="1:29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</row>
    <row r="301" spans="1:29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</row>
    <row r="302" spans="1:29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</row>
    <row r="303" spans="1:29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</row>
    <row r="304" spans="1:29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</row>
    <row r="305" spans="1:29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</row>
    <row r="306" spans="1:29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</row>
    <row r="307" spans="1:29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</row>
    <row r="308" spans="1:29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</row>
    <row r="309" spans="1:29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</row>
    <row r="310" spans="1:29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</row>
    <row r="311" spans="1:29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</row>
    <row r="312" spans="1:29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</row>
    <row r="313" spans="1:29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</row>
    <row r="314" spans="1:29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</row>
    <row r="315" spans="1:29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</row>
    <row r="316" spans="1:29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</row>
    <row r="317" spans="1:29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</row>
    <row r="318" spans="1:29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</row>
    <row r="319" spans="1:29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</row>
    <row r="320" spans="1:29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</row>
    <row r="321" spans="1:29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</row>
    <row r="322" spans="1:29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</row>
    <row r="323" spans="1:29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</row>
    <row r="324" spans="1:29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</row>
    <row r="325" spans="1:29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</row>
    <row r="326" spans="1:29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</row>
    <row r="327" spans="1:29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</row>
    <row r="328" spans="1:29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</row>
    <row r="329" spans="1:29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</row>
    <row r="330" spans="1:29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</row>
    <row r="331" spans="1:29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</row>
    <row r="332" spans="1:29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</row>
    <row r="333" spans="1:29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</row>
    <row r="334" spans="1:29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</row>
    <row r="335" spans="1:29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</row>
    <row r="336" spans="1:29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</row>
    <row r="337" spans="1:29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</row>
    <row r="338" spans="1:29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</row>
    <row r="339" spans="1:29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</row>
    <row r="340" spans="1:29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</row>
    <row r="341" spans="1:29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</row>
    <row r="342" spans="1:29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</row>
    <row r="343" spans="1:29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</row>
    <row r="344" spans="1:29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</row>
    <row r="345" spans="1:29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</row>
    <row r="346" spans="1:29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</row>
    <row r="347" spans="1:29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</row>
    <row r="348" spans="1:29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</row>
    <row r="349" spans="1:29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</row>
    <row r="350" spans="1:29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</row>
    <row r="351" spans="1:29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</row>
    <row r="352" spans="1:29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</row>
    <row r="353" spans="1:29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</row>
    <row r="354" spans="1:29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</row>
    <row r="355" spans="1:29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</row>
    <row r="356" spans="1:29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</row>
    <row r="357" spans="1:29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</row>
    <row r="358" spans="1:29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</row>
    <row r="359" spans="1:29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</row>
    <row r="360" spans="1:29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</row>
    <row r="361" spans="1:29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</row>
    <row r="362" spans="1:29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</row>
    <row r="363" spans="1:29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</row>
    <row r="364" spans="1:29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</row>
    <row r="365" spans="1:29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</row>
    <row r="366" spans="1:29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</row>
    <row r="367" spans="1:29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</row>
    <row r="368" spans="1:29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</row>
    <row r="369" spans="1:29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</row>
    <row r="370" spans="1:29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</row>
    <row r="371" spans="1:29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</row>
    <row r="372" spans="1:29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</row>
    <row r="373" spans="1:29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</row>
    <row r="374" spans="1:29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</row>
    <row r="375" spans="1:29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</row>
    <row r="376" spans="1:29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</row>
    <row r="377" spans="1:29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</row>
    <row r="378" spans="1:29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</row>
    <row r="379" spans="1:29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</row>
    <row r="380" spans="1:29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</row>
    <row r="381" spans="1:29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</row>
    <row r="382" spans="1:29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</row>
    <row r="383" spans="1:29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</row>
    <row r="384" spans="1:29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</row>
    <row r="385" spans="1:29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</row>
    <row r="386" spans="1:29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</row>
    <row r="387" spans="1:29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</row>
    <row r="388" spans="1:29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</row>
    <row r="389" spans="1:29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</row>
    <row r="390" spans="1:29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</row>
    <row r="391" spans="1:29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</row>
    <row r="392" spans="1:29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</row>
    <row r="393" spans="1:29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</row>
    <row r="394" spans="1:29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</row>
    <row r="395" spans="1:29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</row>
    <row r="396" spans="1:29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</row>
    <row r="397" spans="1:29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</row>
    <row r="398" spans="1:29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</row>
    <row r="399" spans="1:29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</row>
    <row r="400" spans="1:29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</row>
    <row r="401" spans="1:29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</row>
    <row r="402" spans="1:29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</row>
    <row r="403" spans="1:29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</row>
    <row r="404" spans="1:29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</row>
    <row r="405" spans="1:29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</row>
    <row r="406" spans="1:29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</row>
    <row r="407" spans="1:29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</row>
    <row r="408" spans="1:29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</row>
    <row r="409" spans="1:29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</row>
    <row r="410" spans="1:29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</row>
    <row r="411" spans="1:29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</row>
    <row r="412" spans="1:29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</row>
    <row r="413" spans="1:29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</row>
    <row r="414" spans="1:29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</row>
    <row r="415" spans="1:29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</row>
    <row r="416" spans="1:29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</row>
    <row r="417" spans="1:29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</row>
    <row r="418" spans="1:29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</row>
    <row r="419" spans="1:29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</row>
    <row r="420" spans="1:29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</row>
    <row r="421" spans="1:29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</row>
    <row r="422" spans="1:29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</row>
    <row r="423" spans="1:29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</row>
    <row r="424" spans="1:29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</row>
    <row r="425" spans="1:29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</row>
    <row r="426" spans="1:29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</row>
    <row r="427" spans="1:29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</row>
    <row r="428" spans="1:29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</row>
    <row r="429" spans="1:29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</row>
    <row r="430" spans="1:29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</row>
    <row r="431" spans="1:29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</row>
    <row r="432" spans="1:29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</row>
    <row r="433" spans="1:29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</row>
    <row r="434" spans="1:29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</row>
    <row r="435" spans="1:29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</row>
    <row r="436" spans="1:29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</row>
    <row r="437" spans="1:29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</row>
    <row r="438" spans="1:29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</row>
    <row r="439" spans="1:29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</row>
    <row r="440" spans="1:29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</row>
    <row r="441" spans="1:29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</row>
    <row r="442" spans="1:29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</row>
    <row r="443" spans="1:29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</row>
    <row r="444" spans="1:29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</row>
    <row r="445" spans="1:29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</row>
    <row r="446" spans="1:29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</row>
    <row r="447" spans="1:29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</row>
    <row r="448" spans="1:29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</row>
    <row r="449" spans="1:29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</row>
    <row r="450" spans="1:29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</row>
    <row r="451" spans="1:29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</row>
    <row r="452" spans="1:29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</row>
    <row r="453" spans="1:29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</row>
    <row r="454" spans="1:29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</row>
    <row r="455" spans="1:29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</row>
    <row r="456" spans="1:29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</row>
    <row r="457" spans="1:29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</row>
    <row r="458" spans="1:29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</row>
    <row r="459" spans="1:29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</row>
    <row r="460" spans="1:29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</row>
    <row r="461" spans="1:29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</row>
    <row r="462" spans="1:29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</row>
    <row r="463" spans="1:29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</row>
    <row r="464" spans="1:29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</row>
    <row r="465" spans="1:29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</row>
    <row r="466" spans="1:29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</row>
    <row r="467" spans="1:29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</row>
    <row r="468" spans="1:29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</row>
    <row r="469" spans="1:29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</row>
    <row r="470" spans="1:29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</row>
    <row r="471" spans="1:29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</row>
    <row r="472" spans="1:29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</row>
    <row r="473" spans="1:29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</row>
    <row r="474" spans="1:29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</row>
    <row r="475" spans="1:29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</row>
    <row r="476" spans="1:29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</row>
    <row r="477" spans="1:29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</row>
    <row r="478" spans="1:29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</row>
    <row r="479" spans="1:29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</row>
    <row r="480" spans="1:29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</row>
    <row r="481" spans="1:29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</row>
    <row r="482" spans="1:29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</row>
    <row r="483" spans="1:29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</row>
    <row r="484" spans="1:29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</row>
    <row r="485" spans="1:29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</row>
    <row r="486" spans="1:29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</row>
    <row r="487" spans="1:29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</row>
    <row r="488" spans="1:29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</row>
    <row r="489" spans="1:29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</row>
    <row r="490" spans="1:29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</row>
    <row r="491" spans="1:29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</row>
    <row r="492" spans="1:29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</row>
    <row r="493" spans="1:29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</row>
    <row r="494" spans="1:29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</row>
    <row r="495" spans="1:29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</row>
    <row r="496" spans="1:29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</row>
    <row r="497" spans="1:29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</row>
    <row r="498" spans="1:29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</row>
    <row r="499" spans="1:29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</row>
    <row r="500" spans="1:29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</row>
    <row r="501" spans="1:29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</row>
    <row r="502" spans="1:29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</row>
    <row r="503" spans="1:29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</row>
    <row r="504" spans="1:29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</row>
    <row r="505" spans="1:29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</row>
    <row r="506" spans="1:29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</row>
    <row r="507" spans="1:29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</row>
    <row r="508" spans="1:29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</row>
    <row r="509" spans="1:29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</row>
    <row r="510" spans="1:29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</row>
    <row r="511" spans="1:29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</row>
    <row r="512" spans="1:29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</row>
    <row r="513" spans="1:29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</row>
    <row r="514" spans="1:29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</row>
    <row r="515" spans="1:29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</row>
    <row r="516" spans="1:29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</row>
    <row r="517" spans="1:29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</row>
    <row r="518" spans="1:29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</row>
    <row r="519" spans="1:29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</row>
    <row r="520" spans="1:29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</row>
    <row r="521" spans="1:29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</row>
    <row r="522" spans="1:29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</row>
    <row r="523" spans="1:29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</row>
    <row r="524" spans="1:29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</row>
    <row r="525" spans="1:29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</row>
    <row r="526" spans="1:29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</row>
    <row r="527" spans="1:29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</row>
    <row r="528" spans="1:29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</row>
    <row r="529" spans="1:29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</row>
    <row r="530" spans="1:29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</row>
    <row r="531" spans="1:29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</row>
    <row r="532" spans="1:29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</row>
    <row r="533" spans="1:29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</row>
    <row r="534" spans="1:29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</row>
    <row r="535" spans="1:29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</row>
    <row r="536" spans="1:29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</row>
    <row r="537" spans="1:29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</row>
    <row r="538" spans="1:29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</row>
    <row r="539" spans="1:29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</row>
    <row r="540" spans="1:29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</row>
    <row r="541" spans="1:29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</row>
    <row r="542" spans="1:29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</row>
    <row r="543" spans="1:29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</row>
    <row r="544" spans="1:29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</row>
    <row r="545" spans="1:29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</row>
    <row r="546" spans="1:29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</row>
    <row r="547" spans="1:29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</row>
    <row r="548" spans="1:29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</row>
    <row r="549" spans="1:29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</row>
    <row r="550" spans="1:29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</row>
    <row r="551" spans="1:29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</row>
    <row r="552" spans="1:29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</row>
    <row r="553" spans="1:29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</row>
    <row r="554" spans="1:29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</row>
    <row r="555" spans="1:29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</row>
    <row r="556" spans="1:29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</row>
    <row r="557" spans="1:29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</row>
    <row r="558" spans="1:29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</row>
    <row r="559" spans="1:29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</row>
    <row r="560" spans="1:29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</row>
    <row r="561" spans="1:29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</row>
    <row r="562" spans="1:29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</row>
    <row r="563" spans="1:29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</row>
    <row r="564" spans="1:29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</row>
    <row r="565" spans="1:29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</row>
    <row r="566" spans="1:29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</row>
    <row r="567" spans="1:29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</row>
    <row r="568" spans="1:29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</row>
    <row r="569" spans="1:29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</row>
    <row r="570" spans="1:29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</row>
    <row r="571" spans="1:29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</row>
    <row r="572" spans="1:29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</row>
    <row r="573" spans="1:29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</row>
    <row r="574" spans="1:29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</row>
    <row r="575" spans="1:29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</row>
    <row r="576" spans="1:29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</row>
    <row r="577" spans="1:29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</row>
    <row r="578" spans="1:29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</row>
    <row r="579" spans="1:29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</row>
    <row r="580" spans="1:29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</row>
    <row r="581" spans="1:29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</row>
    <row r="582" spans="1:29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</row>
    <row r="583" spans="1:29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</row>
    <row r="584" spans="1:29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</row>
    <row r="585" spans="1:29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</row>
    <row r="586" spans="1:29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</row>
    <row r="587" spans="1:29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</row>
    <row r="588" spans="1:29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</row>
    <row r="589" spans="1:29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</row>
    <row r="590" spans="1:29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</row>
    <row r="591" spans="1:29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</row>
    <row r="592" spans="1:29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</row>
    <row r="593" spans="1:29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</row>
    <row r="594" spans="1:29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</row>
    <row r="595" spans="1:29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</row>
    <row r="596" spans="1:29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</row>
    <row r="597" spans="1:29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</row>
    <row r="598" spans="1:29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</row>
    <row r="599" spans="1:29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</row>
    <row r="600" spans="1:29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</row>
    <row r="601" spans="1:29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</row>
    <row r="602" spans="1:29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</row>
    <row r="603" spans="1:29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</row>
    <row r="604" spans="1:29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</row>
    <row r="605" spans="1:29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</row>
    <row r="606" spans="1:29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</row>
    <row r="607" spans="1:29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</row>
    <row r="608" spans="1:29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</row>
    <row r="609" spans="1:29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</row>
    <row r="610" spans="1:29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</row>
    <row r="611" spans="1:29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</row>
    <row r="612" spans="1:29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</row>
    <row r="613" spans="1:29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</row>
    <row r="614" spans="1:29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</row>
    <row r="615" spans="1:29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</row>
    <row r="616" spans="1:29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</row>
    <row r="617" spans="1:29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</row>
    <row r="618" spans="1:29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</row>
    <row r="619" spans="1:29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</row>
    <row r="620" spans="1:29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</row>
    <row r="621" spans="1:29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</row>
    <row r="622" spans="1:29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</row>
    <row r="623" spans="1:29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</row>
    <row r="624" spans="1:29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</row>
    <row r="625" spans="1:29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</row>
    <row r="626" spans="1:29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</row>
    <row r="627" spans="1:29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</row>
    <row r="628" spans="1:29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</row>
    <row r="629" spans="1:29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</row>
    <row r="630" spans="1:29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</row>
    <row r="631" spans="1:29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</row>
    <row r="632" spans="1:29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</row>
    <row r="633" spans="1:29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</row>
    <row r="634" spans="1:29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</row>
    <row r="635" spans="1:29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</row>
    <row r="636" spans="1:29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</row>
    <row r="637" spans="1:29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</row>
    <row r="638" spans="1:29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</row>
    <row r="639" spans="1:29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</row>
    <row r="640" spans="1:29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</row>
    <row r="641" spans="1:29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</row>
    <row r="642" spans="1:29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</row>
    <row r="643" spans="1:29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</row>
    <row r="644" spans="1:29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</row>
    <row r="645" spans="1:29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</row>
    <row r="646" spans="1:29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</row>
    <row r="647" spans="1:29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</row>
    <row r="648" spans="1:29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</row>
    <row r="649" spans="1:29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</row>
    <row r="650" spans="1:29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</row>
    <row r="651" spans="1:29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</row>
    <row r="652" spans="1:29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</row>
    <row r="653" spans="1:29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</row>
    <row r="654" spans="1:29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</row>
    <row r="655" spans="1:29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</row>
    <row r="656" spans="1:29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</row>
    <row r="657" spans="1:29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</row>
    <row r="658" spans="1:29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</row>
    <row r="659" spans="1:29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</row>
    <row r="660" spans="1:29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</row>
    <row r="661" spans="1:29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</row>
    <row r="662" spans="1:29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</row>
    <row r="663" spans="1:29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</row>
    <row r="664" spans="1:29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</row>
    <row r="665" spans="1:29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</row>
    <row r="666" spans="1:29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</row>
    <row r="667" spans="1:29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</row>
    <row r="668" spans="1:29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</row>
    <row r="669" spans="1:29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</row>
    <row r="670" spans="1:29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</row>
    <row r="671" spans="1:29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</row>
    <row r="672" spans="1:29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</row>
    <row r="673" spans="1:29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</row>
    <row r="674" spans="1:29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</row>
    <row r="675" spans="1:29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</row>
    <row r="676" spans="1:29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</row>
    <row r="677" spans="1:29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</row>
    <row r="678" spans="1:29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</row>
    <row r="679" spans="1:29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</row>
    <row r="680" spans="1:29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</row>
    <row r="681" spans="1:29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</row>
    <row r="682" spans="1:29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</row>
    <row r="683" spans="1:29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</row>
    <row r="684" spans="1:29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</row>
    <row r="685" spans="1:29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</row>
    <row r="686" spans="1:29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</row>
    <row r="687" spans="1:29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</row>
    <row r="688" spans="1:29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</row>
    <row r="689" spans="1:29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</row>
    <row r="690" spans="1:29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</row>
    <row r="691" spans="1:29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</row>
    <row r="692" spans="1:29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</row>
    <row r="693" spans="1:29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</row>
    <row r="694" spans="1:29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</row>
    <row r="695" spans="1:29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</row>
    <row r="696" spans="1:29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</row>
    <row r="697" spans="1:29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</row>
    <row r="698" spans="1:29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</row>
    <row r="699" spans="1:29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</row>
    <row r="700" spans="1:29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</row>
    <row r="701" spans="1:29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</row>
    <row r="702" spans="1:29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</row>
    <row r="703" spans="1:29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</row>
    <row r="704" spans="1:29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</row>
    <row r="705" spans="1:29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</row>
    <row r="706" spans="1:29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</row>
    <row r="707" spans="1:29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</row>
    <row r="708" spans="1:29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</row>
    <row r="709" spans="1:29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</row>
    <row r="710" spans="1:29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</row>
    <row r="711" spans="1:29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</row>
    <row r="712" spans="1:29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</row>
    <row r="713" spans="1:29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</row>
    <row r="714" spans="1:29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</row>
    <row r="715" spans="1:29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</row>
    <row r="716" spans="1:29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</row>
    <row r="717" spans="1:29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</row>
    <row r="718" spans="1:29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</row>
    <row r="719" spans="1:29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</row>
    <row r="720" spans="1:29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</row>
    <row r="721" spans="1:29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</row>
    <row r="722" spans="1:29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</row>
    <row r="723" spans="1:29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</row>
    <row r="724" spans="1:29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</row>
    <row r="725" spans="1:29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</row>
    <row r="726" spans="1:29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</row>
    <row r="727" spans="1:29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</row>
    <row r="728" spans="1:29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</row>
    <row r="729" spans="1:29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</row>
    <row r="730" spans="1:29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</row>
    <row r="731" spans="1:29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</row>
    <row r="732" spans="1:29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</row>
    <row r="733" spans="1:29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</row>
    <row r="734" spans="1:29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</row>
    <row r="735" spans="1:29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</row>
    <row r="736" spans="1:29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</row>
    <row r="737" spans="1:29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</row>
    <row r="738" spans="1:29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</row>
    <row r="739" spans="1:29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</row>
    <row r="740" spans="1:29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</row>
    <row r="741" spans="1:29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</row>
    <row r="742" spans="1:29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</row>
    <row r="743" spans="1:29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</row>
    <row r="744" spans="1:29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</row>
    <row r="745" spans="1:29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</row>
    <row r="746" spans="1:29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</row>
    <row r="747" spans="1:29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</row>
    <row r="748" spans="1:29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</row>
    <row r="749" spans="1:29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</row>
    <row r="750" spans="1:29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</row>
    <row r="751" spans="1:29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</row>
    <row r="752" spans="1:29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</row>
    <row r="753" spans="1:29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</row>
    <row r="754" spans="1:29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</row>
    <row r="755" spans="1:29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</row>
    <row r="756" spans="1:29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</row>
    <row r="757" spans="1:29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</row>
    <row r="758" spans="1:29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</row>
    <row r="759" spans="1:29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</row>
    <row r="760" spans="1:29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</row>
    <row r="761" spans="1:29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</row>
    <row r="762" spans="1:29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</row>
    <row r="763" spans="1:29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</row>
    <row r="764" spans="1:29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</row>
    <row r="765" spans="1:29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</row>
    <row r="766" spans="1:29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</row>
    <row r="767" spans="1:29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</row>
    <row r="768" spans="1:29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</row>
    <row r="769" spans="1:29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</row>
    <row r="770" spans="1:29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</row>
    <row r="771" spans="1:29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</row>
    <row r="772" spans="1:29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</row>
    <row r="773" spans="1:29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</row>
    <row r="774" spans="1:29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</row>
    <row r="775" spans="1:29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</row>
    <row r="776" spans="1:29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</row>
    <row r="777" spans="1:29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</row>
    <row r="778" spans="1:29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</row>
    <row r="779" spans="1:29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</row>
    <row r="780" spans="1:29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</row>
    <row r="781" spans="1:29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</row>
    <row r="782" spans="1:29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</row>
    <row r="783" spans="1:29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</row>
    <row r="784" spans="1:29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</row>
    <row r="785" spans="1:29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</row>
    <row r="786" spans="1:29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</row>
    <row r="787" spans="1:29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</row>
    <row r="788" spans="1:29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</row>
    <row r="789" spans="1:29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</row>
    <row r="790" spans="1:29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</row>
    <row r="791" spans="1:29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</row>
    <row r="792" spans="1:29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</row>
    <row r="793" spans="1:29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</row>
    <row r="794" spans="1:29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</row>
    <row r="795" spans="1:29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</row>
    <row r="796" spans="1:29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</row>
    <row r="797" spans="1:29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</row>
    <row r="798" spans="1:29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</row>
    <row r="799" spans="1:29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</row>
    <row r="800" spans="1:29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</row>
    <row r="801" spans="1:29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</row>
    <row r="802" spans="1:29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</row>
    <row r="803" spans="1:29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</row>
    <row r="804" spans="1:29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</row>
    <row r="805" spans="1:29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</row>
    <row r="806" spans="1:29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</row>
    <row r="807" spans="1:29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</row>
    <row r="808" spans="1:29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</row>
    <row r="809" spans="1:29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</row>
    <row r="810" spans="1:29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</row>
    <row r="811" spans="1:29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</row>
    <row r="812" spans="1:29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</row>
    <row r="813" spans="1:29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</row>
    <row r="814" spans="1:29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</row>
    <row r="815" spans="1:29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</row>
    <row r="816" spans="1:29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</row>
    <row r="817" spans="1:29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</row>
    <row r="818" spans="1:29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</row>
    <row r="819" spans="1:29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</row>
    <row r="820" spans="1:29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</row>
    <row r="821" spans="1:29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</row>
    <row r="822" spans="1:29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</row>
    <row r="823" spans="1:29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</row>
    <row r="824" spans="1:29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</row>
    <row r="825" spans="1:29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</row>
    <row r="826" spans="1:29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</row>
    <row r="827" spans="1:29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</row>
    <row r="828" spans="1:29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</row>
    <row r="829" spans="1:29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</row>
    <row r="830" spans="1:29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</row>
    <row r="831" spans="1:29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</row>
    <row r="832" spans="1:29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</row>
    <row r="833" spans="1:29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</row>
    <row r="834" spans="1:29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</row>
    <row r="835" spans="1:29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</row>
    <row r="836" spans="1:29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</row>
    <row r="837" spans="1:29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</row>
    <row r="838" spans="1:29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</row>
    <row r="839" spans="1:29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</row>
    <row r="840" spans="1:29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</row>
    <row r="841" spans="1:29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</row>
    <row r="842" spans="1:29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</row>
    <row r="843" spans="1:29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</row>
    <row r="844" spans="1:29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</row>
    <row r="845" spans="1:29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</row>
    <row r="846" spans="1:29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</row>
    <row r="847" spans="1:29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</row>
    <row r="848" spans="1:29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</row>
    <row r="849" spans="1:29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</row>
    <row r="850" spans="1:29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</row>
    <row r="851" spans="1:29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</row>
    <row r="852" spans="1:29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</row>
    <row r="853" spans="1:29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</row>
    <row r="854" spans="1:29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</row>
    <row r="855" spans="1:29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</row>
    <row r="856" spans="1:29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</row>
    <row r="857" spans="1:29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</row>
    <row r="858" spans="1:29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</row>
    <row r="859" spans="1:29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</row>
    <row r="860" spans="1:29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</row>
    <row r="861" spans="1:29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</row>
    <row r="862" spans="1:29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</row>
    <row r="863" spans="1:29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</row>
    <row r="864" spans="1:29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</row>
    <row r="865" spans="1:29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</row>
    <row r="866" spans="1:29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</row>
    <row r="867" spans="1:29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</row>
    <row r="868" spans="1:29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</row>
    <row r="869" spans="1:29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</row>
    <row r="870" spans="1:29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</row>
    <row r="871" spans="1:29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</row>
    <row r="872" spans="1:29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</row>
    <row r="873" spans="1:29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</row>
    <row r="874" spans="1:29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</row>
    <row r="875" spans="1:29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</row>
    <row r="876" spans="1:29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</row>
    <row r="877" spans="1:29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</row>
    <row r="878" spans="1:29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</row>
    <row r="879" spans="1:29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</row>
    <row r="880" spans="1:29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</row>
    <row r="881" spans="1:29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</row>
    <row r="882" spans="1:29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</row>
    <row r="883" spans="1:29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</row>
    <row r="884" spans="1:29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</row>
    <row r="885" spans="1:29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</row>
    <row r="886" spans="1:29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</row>
    <row r="887" spans="1:29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</row>
    <row r="888" spans="1:29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</row>
    <row r="889" spans="1:29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</row>
    <row r="890" spans="1:29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</row>
    <row r="891" spans="1:29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</row>
    <row r="892" spans="1:29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</row>
    <row r="893" spans="1:29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</row>
    <row r="894" spans="1:29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</row>
    <row r="895" spans="1:29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</row>
    <row r="896" spans="1:29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</row>
    <row r="897" spans="1:29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</row>
    <row r="898" spans="1:29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</row>
    <row r="899" spans="1:29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</row>
    <row r="900" spans="1:29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</row>
    <row r="901" spans="1:29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</row>
    <row r="902" spans="1:29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</row>
    <row r="903" spans="1:29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</row>
    <row r="904" spans="1:29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</row>
    <row r="905" spans="1:29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</row>
    <row r="906" spans="1:29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</row>
    <row r="907" spans="1:29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</row>
    <row r="908" spans="1:29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</row>
    <row r="909" spans="1:29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</row>
    <row r="910" spans="1:29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</row>
    <row r="911" spans="1:29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</row>
    <row r="912" spans="1:29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</row>
    <row r="913" spans="1:29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</row>
    <row r="914" spans="1:29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</row>
    <row r="915" spans="1:29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</row>
    <row r="916" spans="1:29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</row>
    <row r="917" spans="1:29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</row>
    <row r="918" spans="1:29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</row>
    <row r="919" spans="1:29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</row>
    <row r="920" spans="1:29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</row>
    <row r="921" spans="1:29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</row>
    <row r="922" spans="1:29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</row>
    <row r="923" spans="1:29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</row>
    <row r="924" spans="1:29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</row>
    <row r="925" spans="1:29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</row>
    <row r="926" spans="1:29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</row>
    <row r="927" spans="1:29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</row>
    <row r="928" spans="1:29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</row>
    <row r="929" spans="1:29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</row>
    <row r="930" spans="1:29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</row>
    <row r="931" spans="1:29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</row>
    <row r="932" spans="1:29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</row>
    <row r="933" spans="1:29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</row>
    <row r="934" spans="1:29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</row>
    <row r="935" spans="1:29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</row>
    <row r="936" spans="1:29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</row>
    <row r="937" spans="1:29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</row>
    <row r="938" spans="1:29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</row>
    <row r="939" spans="1:29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</row>
    <row r="940" spans="1:29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</row>
    <row r="941" spans="1:29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</row>
    <row r="942" spans="1:29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</row>
    <row r="943" spans="1:29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</row>
    <row r="944" spans="1:29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</row>
    <row r="945" spans="1:29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</row>
    <row r="946" spans="1:29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</row>
    <row r="947" spans="1:29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</row>
    <row r="948" spans="1:29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</row>
    <row r="949" spans="1:29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</row>
    <row r="950" spans="1:29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</row>
    <row r="951" spans="1:29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</row>
    <row r="952" spans="1:29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</row>
    <row r="953" spans="1:29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</row>
    <row r="954" spans="1:29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</row>
    <row r="955" spans="1:29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</row>
    <row r="956" spans="1:29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</row>
    <row r="957" spans="1:29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</row>
    <row r="958" spans="1:29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</row>
    <row r="959" spans="1:29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</row>
    <row r="960" spans="1:29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</row>
    <row r="961" spans="1:29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</row>
    <row r="962" spans="1:29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</row>
    <row r="963" spans="1:29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</row>
    <row r="964" spans="1:29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</row>
    <row r="965" spans="1:29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</row>
    <row r="966" spans="1:29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</row>
    <row r="967" spans="1:29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</row>
    <row r="968" spans="1:29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</row>
    <row r="969" spans="1:29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</row>
    <row r="970" spans="1:29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</row>
    <row r="971" spans="1:29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</row>
    <row r="972" spans="1:29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</row>
    <row r="973" spans="1:29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</row>
    <row r="974" spans="1:29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</row>
    <row r="975" spans="1:29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</row>
    <row r="976" spans="1:29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</row>
    <row r="977" spans="1:29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</row>
    <row r="978" spans="1:29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</row>
    <row r="979" spans="1:29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</row>
    <row r="980" spans="1:29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</row>
    <row r="981" spans="1:29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</row>
    <row r="982" spans="1:29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</row>
    <row r="983" spans="1:29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</row>
    <row r="984" spans="1:29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</row>
    <row r="985" spans="1:29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</row>
    <row r="986" spans="1:29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</row>
    <row r="987" spans="1:29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</row>
    <row r="988" spans="1:29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</row>
    <row r="989" spans="1:29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</row>
    <row r="990" spans="1:29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</row>
    <row r="991" spans="1:29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</row>
    <row r="992" spans="1:29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</row>
    <row r="993" spans="1:29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</row>
    <row r="994" spans="1:29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</row>
    <row r="995" spans="1:29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</row>
    <row r="996" spans="1:29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</row>
    <row r="997" spans="1:29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</row>
    <row r="998" spans="1:29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</row>
    <row r="999" spans="1:29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</row>
    <row r="1000" spans="1:29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</row>
    <row r="1001" spans="1:29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</row>
    <row r="1002" spans="1:29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</row>
    <row r="1003" spans="1:29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</row>
    <row r="1004" spans="1:29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</row>
    <row r="1005" spans="1:29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</row>
    <row r="1006" spans="1:29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</row>
    <row r="1007" spans="1:29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</row>
    <row r="1008" spans="1:29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</row>
    <row r="1009" spans="1:29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</row>
    <row r="1010" spans="1:29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</row>
    <row r="1011" spans="1:29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</row>
    <row r="1012" spans="1:29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</row>
    <row r="1013" spans="1:29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</row>
    <row r="1014" spans="1:29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</row>
    <row r="1015" spans="1:29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</row>
    <row r="1016" spans="1:29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</row>
    <row r="1017" spans="1:29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</row>
    <row r="1018" spans="1:29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</row>
    <row r="1019" spans="1:29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</row>
    <row r="1020" spans="1:29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</row>
    <row r="1021" spans="1:29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</row>
    <row r="1022" spans="1:29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</row>
    <row r="1023" spans="1:29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</row>
    <row r="1024" spans="1:29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</row>
    <row r="1025" spans="1:29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</row>
    <row r="1026" spans="1:29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</row>
    <row r="1027" spans="1:29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</row>
    <row r="1028" spans="1:29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</row>
    <row r="1029" spans="1:29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</row>
    <row r="1030" spans="1:29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</row>
    <row r="1031" spans="1:29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</row>
    <row r="1032" spans="1:29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</row>
    <row r="1033" spans="1:29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</row>
    <row r="1034" spans="1:29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</row>
    <row r="1035" spans="1:29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</row>
    <row r="1036" spans="1:29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</row>
    <row r="1037" spans="1:29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</row>
    <row r="1038" spans="1:29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</row>
    <row r="1039" spans="1:29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</row>
    <row r="1040" spans="1:29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</row>
    <row r="1041" spans="1:29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</row>
    <row r="1042" spans="1:29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</row>
    <row r="1043" spans="1:29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</row>
    <row r="1044" spans="1:29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</row>
    <row r="1045" spans="1:29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</row>
    <row r="1046" spans="1:29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</row>
    <row r="1047" spans="1:29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</row>
    <row r="1048" spans="1:29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</row>
    <row r="1049" spans="1:29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</row>
    <row r="1050" spans="1:29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</row>
    <row r="1051" spans="1:29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</row>
    <row r="1052" spans="1:29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</row>
    <row r="1053" spans="1:29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</row>
    <row r="1054" spans="1:29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</row>
    <row r="1055" spans="1:29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</row>
    <row r="1056" spans="1:29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</row>
    <row r="1057" spans="1:29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</row>
    <row r="1058" spans="1:29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</row>
    <row r="1059" spans="1:29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</row>
    <row r="1060" spans="1:29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</row>
    <row r="1061" spans="1:29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</row>
    <row r="1062" spans="1:29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</row>
    <row r="1063" spans="1:29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</row>
    <row r="1064" spans="1:29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</row>
    <row r="1065" spans="1:29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</row>
    <row r="1066" spans="1:29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</row>
    <row r="1067" spans="1:29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</row>
    <row r="1068" spans="1:29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</row>
    <row r="1069" spans="1:29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</row>
    <row r="1070" spans="1:29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</row>
    <row r="1071" spans="1:29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</row>
    <row r="1072" spans="1:29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</row>
    <row r="1073" spans="1:29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</row>
    <row r="1074" spans="1:29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</row>
    <row r="1075" spans="1:29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</row>
    <row r="1076" spans="1:29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</row>
    <row r="1077" spans="1:29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</row>
    <row r="1078" spans="1:29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</row>
    <row r="1079" spans="1:29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</row>
    <row r="1080" spans="1:29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</row>
    <row r="1081" spans="1:29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</row>
    <row r="1082" spans="1:29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</row>
    <row r="1083" spans="1:29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</row>
    <row r="1084" spans="1:29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</row>
    <row r="1085" spans="1:29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</row>
    <row r="1086" spans="1:29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</row>
    <row r="1087" spans="1:29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</row>
    <row r="1088" spans="1:29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</row>
    <row r="1089" spans="1:29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</row>
    <row r="1090" spans="1:29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</row>
    <row r="1091" spans="1:29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</row>
    <row r="1092" spans="1:29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</row>
    <row r="1093" spans="1:29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</row>
    <row r="1094" spans="1:29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</row>
    <row r="1095" spans="1:29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</row>
    <row r="1096" spans="1:29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</row>
    <row r="1097" spans="1:29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</row>
    <row r="1098" spans="1:29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</row>
    <row r="1099" spans="1:29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</row>
    <row r="1100" spans="1:29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</row>
    <row r="1101" spans="1:29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</row>
    <row r="1102" spans="1:29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</row>
    <row r="1103" spans="1:29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</row>
    <row r="1104" spans="1:29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</row>
    <row r="1105" spans="1:29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</row>
    <row r="1106" spans="1:29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</row>
    <row r="1107" spans="1:29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</row>
    <row r="1108" spans="1:29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</row>
    <row r="1109" spans="1:29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</row>
    <row r="1110" spans="1:29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</row>
    <row r="1111" spans="1:29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</row>
    <row r="1112" spans="1:29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</row>
    <row r="1113" spans="1:29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</row>
    <row r="1114" spans="1:29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</row>
    <row r="1115" spans="1:29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</row>
    <row r="1116" spans="1:29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</row>
    <row r="1117" spans="1:29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</row>
    <row r="1118" spans="1:29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</row>
    <row r="1119" spans="1:29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</row>
    <row r="1120" spans="1:29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</row>
    <row r="1121" spans="1:29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</row>
    <row r="1122" spans="1:29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</row>
    <row r="1123" spans="1:29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</row>
    <row r="1124" spans="1:29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</row>
    <row r="1125" spans="1:29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</row>
    <row r="1126" spans="1:29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</row>
    <row r="1127" spans="1:29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</row>
    <row r="1128" spans="1:29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</row>
    <row r="1129" spans="1:29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</row>
    <row r="1130" spans="1:29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</row>
    <row r="1131" spans="1:29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</row>
    <row r="1132" spans="1:29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</row>
    <row r="1133" spans="1:29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</row>
    <row r="1134" spans="1:29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</row>
    <row r="1135" spans="1:29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</row>
    <row r="1136" spans="1:29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</row>
    <row r="1137" spans="1:29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</row>
    <row r="1138" spans="1:29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</row>
    <row r="1139" spans="1:29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</row>
    <row r="1140" spans="1:29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</row>
    <row r="1141" spans="1:29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</row>
    <row r="1142" spans="1:29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</row>
    <row r="1143" spans="1:29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</row>
    <row r="1144" spans="1:29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</row>
    <row r="1145" spans="1:29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</row>
    <row r="1146" spans="1:29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</row>
    <row r="1147" spans="1:29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</row>
    <row r="1148" spans="1:29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</row>
    <row r="1149" spans="1:29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</row>
    <row r="1150" spans="1:29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</row>
    <row r="1151" spans="1:29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</row>
    <row r="1152" spans="1:29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</row>
    <row r="1153" spans="1:29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</row>
    <row r="1154" spans="1:29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</row>
    <row r="1155" spans="1:29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</row>
    <row r="1156" spans="1:29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</row>
    <row r="1157" spans="1:29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</row>
    <row r="1158" spans="1:29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</row>
    <row r="1159" spans="1:29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</row>
    <row r="1160" spans="1:29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</row>
    <row r="1161" spans="1:29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</row>
    <row r="1162" spans="1:29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</row>
    <row r="1163" spans="1:29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</row>
    <row r="1164" spans="1:29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</row>
    <row r="1165" spans="1:29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</row>
    <row r="1166" spans="1:29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</row>
    <row r="1167" spans="1:29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</row>
    <row r="1168" spans="1:29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</row>
    <row r="1169" spans="1:29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</row>
    <row r="1170" spans="1:29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</row>
    <row r="1171" spans="1:29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</row>
    <row r="1172" spans="1:29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</row>
    <row r="1173" spans="1:29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</row>
    <row r="1174" spans="1:29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</row>
    <row r="1175" spans="1:29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</row>
    <row r="1176" spans="1:29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</row>
    <row r="1177" spans="1:29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</row>
    <row r="1178" spans="1:29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</row>
    <row r="1179" spans="1:29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</row>
    <row r="1180" spans="1:29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</row>
    <row r="1181" spans="1:29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</row>
    <row r="1182" spans="1:29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</row>
    <row r="1183" spans="1:29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</row>
    <row r="1184" spans="1:29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</row>
    <row r="1185" spans="1:29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</row>
    <row r="1186" spans="1:29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</row>
    <row r="1187" spans="1:29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</row>
    <row r="1188" spans="1:29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</row>
    <row r="1189" spans="1:29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</row>
    <row r="1190" spans="1:29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</row>
    <row r="1191" spans="1:29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</row>
    <row r="1192" spans="1:29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</row>
    <row r="1193" spans="1:29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</row>
    <row r="1194" spans="1:29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</row>
    <row r="1195" spans="1:29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</row>
    <row r="1196" spans="1:29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</row>
    <row r="1197" spans="1:29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</row>
    <row r="1198" spans="1:29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</row>
    <row r="1199" spans="1:29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</row>
    <row r="1200" spans="1:29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</row>
    <row r="1201" spans="1:29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</row>
    <row r="1202" spans="1:29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</row>
    <row r="1203" spans="1:29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</row>
    <row r="1204" spans="1:29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</row>
    <row r="1205" spans="1:29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</row>
    <row r="1206" spans="1:29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</row>
    <row r="1207" spans="1:29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</row>
    <row r="1208" spans="1:29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</row>
    <row r="1209" spans="1:29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</row>
    <row r="1210" spans="1:29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</row>
    <row r="1211" spans="1:29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</row>
    <row r="1212" spans="1:29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</row>
    <row r="1213" spans="1:29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</row>
    <row r="1214" spans="1:29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</row>
    <row r="1215" spans="1:29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</row>
    <row r="1216" spans="1:29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</row>
    <row r="1217" spans="1:29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</row>
    <row r="1218" spans="1:29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</row>
    <row r="1219" spans="1:29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</row>
    <row r="1220" spans="1:29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</row>
    <row r="1221" spans="1:29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</row>
    <row r="1222" spans="1:29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</row>
    <row r="1223" spans="1:29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</row>
    <row r="1224" spans="1:29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</row>
    <row r="1225" spans="1:29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</row>
    <row r="1226" spans="1:29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</row>
    <row r="1227" spans="1:29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</row>
    <row r="1228" spans="1:29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</row>
    <row r="1229" spans="1:29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</row>
    <row r="1230" spans="1:29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</row>
    <row r="1231" spans="1:29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</row>
    <row r="1232" spans="1:29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</row>
    <row r="1233" spans="1:29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</row>
    <row r="1234" spans="1:29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</row>
    <row r="1235" spans="1:29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</row>
    <row r="1236" spans="1:29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</row>
    <row r="1237" spans="1:29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</row>
    <row r="1238" spans="1:29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</row>
    <row r="1239" spans="1:29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</row>
    <row r="1240" spans="1:29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</row>
    <row r="1241" spans="1:29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</row>
    <row r="1242" spans="1:29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</row>
    <row r="1243" spans="1:29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</row>
    <row r="1244" spans="1:29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</row>
    <row r="1245" spans="1:29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</row>
    <row r="1246" spans="1:29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</row>
    <row r="1247" spans="1:29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</row>
    <row r="1248" spans="1:29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</row>
    <row r="1249" spans="1:29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</row>
    <row r="1250" spans="1:29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</row>
    <row r="1251" spans="1:29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</row>
    <row r="1252" spans="1:29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</row>
    <row r="1253" spans="1:29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</row>
    <row r="1254" spans="1:29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</row>
    <row r="1255" spans="1:29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</row>
    <row r="1256" spans="1:29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</row>
    <row r="1257" spans="1:29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</row>
    <row r="1258" spans="1:29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</row>
    <row r="1259" spans="1:29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</row>
    <row r="1260" spans="1:29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</row>
    <row r="1261" spans="1:29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</row>
    <row r="1262" spans="1:29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</row>
    <row r="1263" spans="1:29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</row>
    <row r="1264" spans="1:29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</row>
    <row r="1265" spans="1:29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</row>
    <row r="1266" spans="1:29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</row>
    <row r="1267" spans="1:29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</row>
    <row r="1268" spans="1:29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</row>
    <row r="1269" spans="1:29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</row>
    <row r="1270" spans="1:29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</row>
    <row r="1271" spans="1:29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</row>
    <row r="1272" spans="1:29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</row>
    <row r="1273" spans="1:29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</row>
    <row r="1274" spans="1:29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</row>
    <row r="1275" spans="1:29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</row>
    <row r="1276" spans="1:29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</row>
    <row r="1277" spans="1:29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</row>
    <row r="1278" spans="1:29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</row>
    <row r="1279" spans="1:29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</row>
    <row r="1280" spans="1:29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</row>
    <row r="1281" spans="1:29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</row>
    <row r="1282" spans="1:29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</row>
    <row r="1283" spans="1:29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</row>
    <row r="1284" spans="1:29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</row>
    <row r="1285" spans="1:29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</row>
    <row r="1286" spans="1:29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</row>
    <row r="1287" spans="1:29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</row>
    <row r="1288" spans="1:29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</row>
    <row r="1289" spans="1:29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</row>
    <row r="1290" spans="1:29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</row>
    <row r="1291" spans="1:29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</row>
    <row r="1292" spans="1:29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</row>
    <row r="1293" spans="1:29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</row>
    <row r="1294" spans="1:29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</row>
    <row r="1295" spans="1:29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</row>
    <row r="1296" spans="1:29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</row>
    <row r="1297" spans="1:29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</row>
    <row r="1298" spans="1:29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</row>
    <row r="1299" spans="1:29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</row>
    <row r="1300" spans="1:29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</row>
    <row r="1301" spans="1:29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</row>
    <row r="1302" spans="1:29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</row>
    <row r="1303" spans="1:29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</row>
    <row r="1304" spans="1:29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</row>
    <row r="1305" spans="1:29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</row>
    <row r="1306" spans="1:29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</row>
    <row r="1307" spans="1:29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</row>
    <row r="1308" spans="1:29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</row>
    <row r="1309" spans="1:29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</row>
    <row r="1310" spans="1:29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</row>
    <row r="1311" spans="1:29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</row>
    <row r="1312" spans="1:29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</row>
    <row r="1313" spans="1:29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</row>
    <row r="1314" spans="1:29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</row>
    <row r="1315" spans="1:29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</row>
    <row r="1316" spans="1:29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</row>
    <row r="1317" spans="1:29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</row>
    <row r="1318" spans="1:29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</row>
    <row r="1319" spans="1:29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</row>
    <row r="1320" spans="1:29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</row>
    <row r="1321" spans="1:29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</row>
    <row r="1322" spans="1:29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</row>
    <row r="1323" spans="1:29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</row>
    <row r="1324" spans="1:29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</row>
    <row r="1325" spans="1:29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</row>
    <row r="1326" spans="1:29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</row>
    <row r="1327" spans="1:29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</row>
    <row r="1328" spans="1:29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</row>
    <row r="1329" spans="1:29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</row>
    <row r="1330" spans="1:29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</row>
    <row r="1331" spans="1:29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</row>
    <row r="1332" spans="1:29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</row>
    <row r="1333" spans="1:29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</row>
    <row r="1334" spans="1:29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</row>
    <row r="1335" spans="1:29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</row>
    <row r="1336" spans="1:29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</row>
    <row r="1337" spans="1:29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</row>
    <row r="1338" spans="1:29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</row>
    <row r="1339" spans="1:29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</row>
    <row r="1340" spans="1:29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</row>
    <row r="1341" spans="1:29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</row>
    <row r="1342" spans="1:29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</row>
    <row r="1343" spans="1:29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</row>
    <row r="1344" spans="1:29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</row>
    <row r="1345" spans="1:29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</row>
    <row r="1346" spans="1:29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</row>
    <row r="1347" spans="1:29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</row>
    <row r="1348" spans="1:29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</row>
    <row r="1349" spans="1:29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</row>
    <row r="1350" spans="1:29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</row>
    <row r="1351" spans="1:29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</row>
    <row r="1352" spans="1:29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</row>
    <row r="1353" spans="1:29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</row>
    <row r="1354" spans="1:29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</row>
    <row r="1355" spans="1:29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</row>
    <row r="1356" spans="1:29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</row>
    <row r="1357" spans="1:29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</row>
    <row r="1358" spans="1:29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</row>
    <row r="1359" spans="1:29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</row>
    <row r="1360" spans="1:29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</row>
    <row r="1361" spans="1:29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</row>
    <row r="1362" spans="1:29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</row>
    <row r="1363" spans="1:29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</row>
    <row r="1364" spans="1:29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</row>
    <row r="1365" spans="1:29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</row>
    <row r="1366" spans="1:29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</row>
    <row r="1367" spans="1:29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</row>
    <row r="1368" spans="1:29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</row>
    <row r="1369" spans="1:29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</row>
    <row r="1370" spans="1:29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</row>
    <row r="1371" spans="1:29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</row>
    <row r="1372" spans="1:29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</row>
    <row r="1373" spans="1:29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</row>
    <row r="1374" spans="1:29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</row>
    <row r="1375" spans="1:29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</row>
    <row r="1376" spans="1:29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</row>
    <row r="1377" spans="1:29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</row>
    <row r="1378" spans="1:29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</row>
    <row r="1379" spans="1:29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</row>
    <row r="1380" spans="1:29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</row>
    <row r="1381" spans="1:29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</row>
    <row r="1382" spans="1:29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</row>
    <row r="1383" spans="1:29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</row>
    <row r="1384" spans="1:29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</row>
    <row r="1385" spans="1:29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</row>
    <row r="1386" spans="1:29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</row>
    <row r="1387" spans="1:29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</row>
    <row r="1388" spans="1:29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</row>
    <row r="1389" spans="1:29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</row>
    <row r="1390" spans="1:29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</row>
    <row r="1391" spans="1:29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</row>
    <row r="1392" spans="1:29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</row>
    <row r="1393" spans="1:29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</row>
    <row r="1394" spans="1:29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</row>
    <row r="1395" spans="1:29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</row>
    <row r="1396" spans="1:29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</row>
    <row r="1397" spans="1:29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</row>
    <row r="1398" spans="1:29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</row>
    <row r="1399" spans="1:29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</row>
    <row r="1400" spans="1:29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</row>
    <row r="1401" spans="1:29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</row>
    <row r="1402" spans="1:29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</row>
    <row r="1403" spans="1:29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</row>
    <row r="1404" spans="1:29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</row>
    <row r="1405" spans="1:29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</row>
    <row r="1406" spans="1:29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</row>
    <row r="1407" spans="1:29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</row>
    <row r="1408" spans="1:29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</row>
    <row r="1409" spans="1:29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</row>
    <row r="1410" spans="1:29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</row>
    <row r="1411" spans="1:29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</row>
    <row r="1412" spans="1:29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</row>
    <row r="1413" spans="1:29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</row>
    <row r="1414" spans="1:29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</row>
    <row r="1415" spans="1:29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</row>
    <row r="1416" spans="1:29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</row>
    <row r="1417" spans="1:29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</row>
    <row r="1418" spans="1:29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</row>
    <row r="1419" spans="1:29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</row>
    <row r="1420" spans="1:29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</row>
    <row r="1421" spans="1:29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</row>
    <row r="1422" spans="1:29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</row>
    <row r="1423" spans="1:29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</row>
    <row r="1424" spans="1:29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</row>
    <row r="1425" spans="1:29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</row>
    <row r="1426" spans="1:29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</row>
    <row r="1427" spans="1:29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</row>
    <row r="1428" spans="1:29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</row>
    <row r="1429" spans="1:29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</row>
    <row r="1430" spans="1:29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</row>
    <row r="1431" spans="1:29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</row>
    <row r="1432" spans="1:29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</row>
    <row r="1433" spans="1:29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</row>
    <row r="1434" spans="1:29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</row>
    <row r="1435" spans="1:29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</row>
    <row r="1436" spans="1:29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</row>
    <row r="1437" spans="1:29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</row>
    <row r="1438" spans="1:29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</row>
    <row r="1439" spans="1:29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</row>
    <row r="1440" spans="1:29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</row>
    <row r="1441" spans="1:29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</row>
    <row r="1442" spans="1:29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</row>
    <row r="1443" spans="1:29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</row>
    <row r="1444" spans="1:29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</row>
    <row r="1445" spans="1:29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</row>
    <row r="1446" spans="1:29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</row>
    <row r="1447" spans="1:29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</row>
    <row r="1448" spans="1:29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</row>
    <row r="1449" spans="1:29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</row>
    <row r="1450" spans="1:29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</row>
    <row r="1451" spans="1:29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</row>
    <row r="1452" spans="1:29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</row>
    <row r="1453" spans="1:29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</row>
    <row r="1454" spans="1:29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</row>
    <row r="1455" spans="1:29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</row>
    <row r="1456" spans="1:29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</row>
    <row r="1457" spans="1:29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</row>
    <row r="1458" spans="1:29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</row>
    <row r="1459" spans="1:29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</row>
    <row r="1460" spans="1:29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</row>
    <row r="1461" spans="1:29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</row>
    <row r="1462" spans="1:29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</row>
    <row r="1463" spans="1:29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</row>
    <row r="1464" spans="1:29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</row>
    <row r="1465" spans="1:29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</row>
    <row r="1466" spans="1:29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</row>
    <row r="1467" spans="1:29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</row>
    <row r="1468" spans="1:29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</row>
    <row r="1469" spans="1:29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</row>
    <row r="1470" spans="1:29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</row>
    <row r="1471" spans="1:29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</row>
    <row r="1472" spans="1:29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</row>
    <row r="1473" spans="1:29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</row>
    <row r="1474" spans="1:29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</row>
    <row r="1475" spans="1:29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</row>
    <row r="1476" spans="1:29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</row>
    <row r="1477" spans="1:29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</row>
    <row r="1478" spans="1:29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</row>
    <row r="1479" spans="1:29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</row>
    <row r="1480" spans="1:29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</row>
    <row r="1481" spans="1:29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</row>
    <row r="1482" spans="1:29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</row>
    <row r="1483" spans="1:29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</row>
    <row r="1484" spans="1:29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</row>
    <row r="1485" spans="1:29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</row>
    <row r="1486" spans="1:29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</row>
    <row r="1487" spans="1:29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</row>
    <row r="1488" spans="1:29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</row>
    <row r="1489" spans="1:29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</row>
    <row r="1490" spans="1:29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</row>
    <row r="1491" spans="1:29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</row>
    <row r="1492" spans="1:29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</row>
    <row r="1493" spans="1:29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</row>
    <row r="1494" spans="1:29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</row>
    <row r="1495" spans="1:29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</row>
    <row r="1496" spans="1:29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</row>
    <row r="1497" spans="1:29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</row>
    <row r="1498" spans="1:29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</row>
    <row r="1499" spans="1:29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</row>
    <row r="1500" spans="1:29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2023-09-28T20:40:42Z</dcterms:created>
  <dcterms:modified xsi:type="dcterms:W3CDTF">2023-10-06T12:45:54Z</dcterms:modified>
</cp:coreProperties>
</file>